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maness\Dropbox\DCID 2.0 2000-2020\"/>
    </mc:Choice>
  </mc:AlternateContent>
  <xr:revisionPtr revIDLastSave="0" documentId="13_ncr:1_{F19E021E-4CBA-4CA8-B60E-BB2A482847FC}" xr6:coauthVersionLast="47" xr6:coauthVersionMax="47" xr10:uidLastSave="{00000000-0000-0000-0000-000000000000}"/>
  <bookViews>
    <workbookView xWindow="-110" yWindow="-110" windowWidth="19420" windowHeight="10300" activeTab="1" xr2:uid="{00000000-000D-0000-FFFF-FFFF00000000}"/>
  </bookViews>
  <sheets>
    <sheet name="DCID_2.0_Release_public_June_20" sheetId="1" r:id="rId1"/>
    <sheet name="DCID_2.0_Release_update_Februa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863" i="2" l="1"/>
  <c r="AN863" i="2"/>
  <c r="AO862" i="2"/>
  <c r="AN862" i="2"/>
  <c r="AO861" i="2"/>
  <c r="AN861" i="2"/>
  <c r="AO860" i="2"/>
  <c r="AN860" i="2"/>
  <c r="AO859" i="2"/>
  <c r="AN859" i="2"/>
  <c r="AO858" i="2"/>
  <c r="AN858" i="2"/>
  <c r="AO857" i="2"/>
  <c r="AN857" i="2"/>
  <c r="AO856" i="2"/>
  <c r="AN856" i="2"/>
  <c r="AM855" i="2"/>
  <c r="AE855" i="2"/>
  <c r="AA855" i="2"/>
  <c r="AO855" i="2" s="1"/>
  <c r="W855" i="2"/>
  <c r="AN855" i="2" s="1"/>
  <c r="AE854" i="2"/>
  <c r="AN854" i="2" s="1"/>
  <c r="AA854" i="2"/>
  <c r="AO854" i="2" s="1"/>
  <c r="AM853" i="2"/>
  <c r="AE853" i="2"/>
  <c r="AA853" i="2"/>
  <c r="AO853" i="2" s="1"/>
  <c r="W853" i="2"/>
  <c r="AE852" i="2"/>
  <c r="AN852" i="2" s="1"/>
  <c r="AA852" i="2"/>
  <c r="AO852" i="2" s="1"/>
  <c r="AO851" i="2"/>
  <c r="AM851" i="2"/>
  <c r="AE851" i="2"/>
  <c r="AN850" i="2"/>
  <c r="AA850" i="2"/>
  <c r="AO850" i="2" s="1"/>
  <c r="AM849" i="2"/>
  <c r="AE849" i="2"/>
  <c r="AA849" i="2"/>
  <c r="AO849" i="2" s="1"/>
  <c r="AE848" i="2"/>
  <c r="AA848" i="2"/>
  <c r="AO848" i="2" s="1"/>
  <c r="W848" i="2"/>
  <c r="AN848" i="2" s="1"/>
  <c r="AO847" i="2"/>
  <c r="AE847" i="2"/>
  <c r="AN847" i="2" s="1"/>
  <c r="AA847" i="2"/>
  <c r="AO846" i="2"/>
  <c r="AN846" i="2"/>
  <c r="AA846" i="2"/>
  <c r="AO845" i="2"/>
  <c r="AM845" i="2"/>
  <c r="AE845" i="2"/>
  <c r="AN845" i="2" s="1"/>
  <c r="AA845" i="2"/>
  <c r="AO844" i="2"/>
  <c r="AM844" i="2"/>
  <c r="AN844" i="2" s="1"/>
  <c r="AO843" i="2"/>
  <c r="AM843" i="2"/>
  <c r="AN843" i="2" s="1"/>
  <c r="AO842" i="2"/>
  <c r="AM842" i="2"/>
  <c r="AE842" i="2"/>
  <c r="AA842" i="2"/>
  <c r="AO841" i="2"/>
  <c r="AM841" i="2"/>
  <c r="AE841" i="2"/>
  <c r="AA841" i="2"/>
  <c r="AM840" i="2"/>
  <c r="AN840" i="2" s="1"/>
  <c r="AA840" i="2"/>
  <c r="AO840" i="2" s="1"/>
  <c r="AM839" i="2"/>
  <c r="AI839" i="2"/>
  <c r="AE839" i="2"/>
  <c r="AA839" i="2"/>
  <c r="W839" i="2"/>
  <c r="T839" i="2"/>
  <c r="AM838" i="2"/>
  <c r="AI838" i="2"/>
  <c r="AE838" i="2"/>
  <c r="AA838" i="2"/>
  <c r="W838" i="2"/>
  <c r="T838" i="2"/>
  <c r="AM837" i="2"/>
  <c r="AI837" i="2"/>
  <c r="AE837" i="2"/>
  <c r="AA837" i="2"/>
  <c r="W837" i="2"/>
  <c r="T837" i="2"/>
  <c r="AO837" i="2" s="1"/>
  <c r="AM836" i="2"/>
  <c r="AI836" i="2"/>
  <c r="AE836" i="2"/>
  <c r="AA836" i="2"/>
  <c r="W836" i="2"/>
  <c r="T836" i="2"/>
  <c r="AO835" i="2"/>
  <c r="AN835" i="2"/>
  <c r="AO834" i="2"/>
  <c r="AN834" i="2"/>
  <c r="AM833" i="2"/>
  <c r="AE833" i="2"/>
  <c r="AA833" i="2"/>
  <c r="AO833" i="2" s="1"/>
  <c r="AM832" i="2"/>
  <c r="AE832" i="2"/>
  <c r="AN832" i="2" s="1"/>
  <c r="AA832" i="2"/>
  <c r="W832" i="2"/>
  <c r="T832" i="2"/>
  <c r="AO831" i="2"/>
  <c r="AM831" i="2"/>
  <c r="AE831" i="2"/>
  <c r="AA831" i="2"/>
  <c r="W831" i="2"/>
  <c r="AM830" i="2"/>
  <c r="AE830" i="2"/>
  <c r="AA830" i="2"/>
  <c r="AO830" i="2" s="1"/>
  <c r="W830" i="2"/>
  <c r="AN830" i="2" s="1"/>
  <c r="AM829" i="2"/>
  <c r="AE829" i="2"/>
  <c r="AA829" i="2"/>
  <c r="AO829" i="2" s="1"/>
  <c r="W829" i="2"/>
  <c r="AM828" i="2"/>
  <c r="AE828" i="2"/>
  <c r="AA828" i="2"/>
  <c r="AO828" i="2" s="1"/>
  <c r="W828" i="2"/>
  <c r="AM827" i="2"/>
  <c r="AI827" i="2"/>
  <c r="AE827" i="2"/>
  <c r="AA827" i="2"/>
  <c r="W827" i="2"/>
  <c r="T827" i="2"/>
  <c r="AM826" i="2"/>
  <c r="AN826" i="2" s="1"/>
  <c r="AI826" i="2"/>
  <c r="AE826" i="2"/>
  <c r="AA826" i="2"/>
  <c r="AO826" i="2" s="1"/>
  <c r="W826" i="2"/>
  <c r="AM825" i="2"/>
  <c r="AI825" i="2"/>
  <c r="AE825" i="2"/>
  <c r="AA825" i="2"/>
  <c r="W825" i="2"/>
  <c r="AM824" i="2"/>
  <c r="AI824" i="2"/>
  <c r="AE824" i="2"/>
  <c r="AN824" i="2" s="1"/>
  <c r="AA824" i="2"/>
  <c r="W824" i="2"/>
  <c r="T824" i="2"/>
  <c r="AN823" i="2"/>
  <c r="AM823" i="2"/>
  <c r="AE823" i="2"/>
  <c r="AA823" i="2"/>
  <c r="AO823" i="2" s="1"/>
  <c r="W823" i="2"/>
  <c r="AM822" i="2"/>
  <c r="AE822" i="2"/>
  <c r="AA822" i="2"/>
  <c r="W822" i="2"/>
  <c r="T822" i="2"/>
  <c r="AM821" i="2"/>
  <c r="AE821" i="2"/>
  <c r="AA821" i="2"/>
  <c r="AO821" i="2" s="1"/>
  <c r="AM820" i="2"/>
  <c r="AN820" i="2" s="1"/>
  <c r="AE820" i="2"/>
  <c r="AA820" i="2"/>
  <c r="AO820" i="2" s="1"/>
  <c r="AM819" i="2"/>
  <c r="AE819" i="2"/>
  <c r="AN819" i="2" s="1"/>
  <c r="AA819" i="2"/>
  <c r="AO819" i="2" s="1"/>
  <c r="AM818" i="2"/>
  <c r="AE818" i="2"/>
  <c r="AA818" i="2"/>
  <c r="AO818" i="2" s="1"/>
  <c r="AM817" i="2"/>
  <c r="AE817" i="2"/>
  <c r="AN817" i="2" s="1"/>
  <c r="AA817" i="2"/>
  <c r="AO817" i="2" s="1"/>
  <c r="AM816" i="2"/>
  <c r="AI816" i="2"/>
  <c r="AE816" i="2"/>
  <c r="AN816" i="2" s="1"/>
  <c r="AA816" i="2"/>
  <c r="T816" i="2"/>
  <c r="AM815" i="2"/>
  <c r="AN815" i="2" s="1"/>
  <c r="AE815" i="2"/>
  <c r="AA815" i="2"/>
  <c r="AO815" i="2" s="1"/>
  <c r="AM814" i="2"/>
  <c r="AE814" i="2"/>
  <c r="AA814" i="2"/>
  <c r="W814" i="2"/>
  <c r="T814" i="2"/>
  <c r="AO814" i="2" s="1"/>
  <c r="AO813" i="2"/>
  <c r="AM813" i="2"/>
  <c r="AE813" i="2"/>
  <c r="AN813" i="2" s="1"/>
  <c r="AA813" i="2"/>
  <c r="AN812" i="2"/>
  <c r="AM812" i="2"/>
  <c r="AE812" i="2"/>
  <c r="AA812" i="2"/>
  <c r="AO812" i="2" s="1"/>
  <c r="W812" i="2"/>
  <c r="AM811" i="2"/>
  <c r="AI811" i="2"/>
  <c r="AE811" i="2"/>
  <c r="AN811" i="2" s="1"/>
  <c r="AA811" i="2"/>
  <c r="AO811" i="2" s="1"/>
  <c r="AM810" i="2"/>
  <c r="AI810" i="2"/>
  <c r="AE810" i="2"/>
  <c r="AA810" i="2"/>
  <c r="T810" i="2"/>
  <c r="AM809" i="2"/>
  <c r="AI809" i="2"/>
  <c r="AA809" i="2"/>
  <c r="W809" i="2"/>
  <c r="AN809" i="2" s="1"/>
  <c r="T809" i="2"/>
  <c r="AO809" i="2" s="1"/>
  <c r="AM808" i="2"/>
  <c r="AI808" i="2"/>
  <c r="AA808" i="2"/>
  <c r="W808" i="2"/>
  <c r="AN808" i="2" s="1"/>
  <c r="T808" i="2"/>
  <c r="AM807" i="2"/>
  <c r="AI807" i="2"/>
  <c r="AA807" i="2"/>
  <c r="W807" i="2"/>
  <c r="T807" i="2"/>
  <c r="AO807" i="2" s="1"/>
  <c r="AM806" i="2"/>
  <c r="AI806" i="2"/>
  <c r="AE806" i="2"/>
  <c r="AA806" i="2"/>
  <c r="AO806" i="2" s="1"/>
  <c r="W806" i="2"/>
  <c r="T806" i="2"/>
  <c r="AM805" i="2"/>
  <c r="AN805" i="2" s="1"/>
  <c r="AI805" i="2"/>
  <c r="AE805" i="2"/>
  <c r="AA805" i="2"/>
  <c r="T805" i="2"/>
  <c r="AO805" i="2" s="1"/>
  <c r="AM804" i="2"/>
  <c r="AI804" i="2"/>
  <c r="AE804" i="2"/>
  <c r="AA804" i="2"/>
  <c r="W804" i="2"/>
  <c r="T804" i="2"/>
  <c r="AM803" i="2"/>
  <c r="AI803" i="2"/>
  <c r="AE803" i="2"/>
  <c r="AA803" i="2"/>
  <c r="AM802" i="2"/>
  <c r="AI802" i="2"/>
  <c r="AE802" i="2"/>
  <c r="AA802" i="2"/>
  <c r="W802" i="2"/>
  <c r="AN802" i="2" s="1"/>
  <c r="T802" i="2"/>
  <c r="AM801" i="2"/>
  <c r="AI801" i="2"/>
  <c r="AE801" i="2"/>
  <c r="AA801" i="2"/>
  <c r="W801" i="2"/>
  <c r="AN801" i="2" s="1"/>
  <c r="T801" i="2"/>
  <c r="AO801" i="2" s="1"/>
  <c r="AM800" i="2"/>
  <c r="AI800" i="2"/>
  <c r="AE800" i="2"/>
  <c r="AA800" i="2"/>
  <c r="W800" i="2"/>
  <c r="AN800" i="2" s="1"/>
  <c r="T800" i="2"/>
  <c r="AO800" i="2" s="1"/>
  <c r="AN799" i="2"/>
  <c r="AM799" i="2"/>
  <c r="AI799" i="2"/>
  <c r="AE799" i="2"/>
  <c r="AA799" i="2"/>
  <c r="W799" i="2"/>
  <c r="T799" i="2"/>
  <c r="AM798" i="2"/>
  <c r="AN798" i="2" s="1"/>
  <c r="AI798" i="2"/>
  <c r="AE798" i="2"/>
  <c r="AA798" i="2"/>
  <c r="W798" i="2"/>
  <c r="T798" i="2"/>
  <c r="AM797" i="2"/>
  <c r="AE797" i="2"/>
  <c r="AN797" i="2" s="1"/>
  <c r="AA797" i="2"/>
  <c r="AO797" i="2" s="1"/>
  <c r="AM796" i="2"/>
  <c r="AI796" i="2"/>
  <c r="AE796" i="2"/>
  <c r="AN796" i="2" s="1"/>
  <c r="AA796" i="2"/>
  <c r="W796" i="2"/>
  <c r="T796" i="2"/>
  <c r="AO796" i="2" s="1"/>
  <c r="AO795" i="2"/>
  <c r="AN795" i="2"/>
  <c r="AO794" i="2"/>
  <c r="AN794" i="2"/>
  <c r="AO793" i="2"/>
  <c r="AM793" i="2"/>
  <c r="AI793" i="2"/>
  <c r="AE793" i="2"/>
  <c r="AN793" i="2" s="1"/>
  <c r="AN792" i="2"/>
  <c r="AE792" i="2"/>
  <c r="AA792" i="2"/>
  <c r="W792" i="2"/>
  <c r="T792" i="2"/>
  <c r="AO791" i="2"/>
  <c r="AN791" i="2"/>
  <c r="AO790" i="2"/>
  <c r="AN790" i="2"/>
  <c r="AO789" i="2"/>
  <c r="AN789" i="2"/>
  <c r="AO788" i="2"/>
  <c r="AN788" i="2"/>
  <c r="AO787" i="2"/>
  <c r="AN787" i="2"/>
  <c r="AO786" i="2"/>
  <c r="AN786" i="2"/>
  <c r="AO785" i="2"/>
  <c r="AN785" i="2"/>
  <c r="AO784" i="2"/>
  <c r="AN784" i="2"/>
  <c r="AO783" i="2"/>
  <c r="AN783" i="2"/>
  <c r="AO782" i="2"/>
  <c r="AN782" i="2"/>
  <c r="AO781" i="2"/>
  <c r="AN781" i="2"/>
  <c r="AO780" i="2"/>
  <c r="AN780" i="2"/>
  <c r="AO779" i="2"/>
  <c r="AN779" i="2"/>
  <c r="AO778" i="2"/>
  <c r="AN778" i="2"/>
  <c r="AO777" i="2"/>
  <c r="AN777" i="2"/>
  <c r="AO776" i="2"/>
  <c r="AN776" i="2"/>
  <c r="AO775" i="2"/>
  <c r="AN775" i="2"/>
  <c r="AO774" i="2"/>
  <c r="AN774" i="2"/>
  <c r="AO773" i="2"/>
  <c r="AN773" i="2"/>
  <c r="AO772" i="2"/>
  <c r="AN772" i="2"/>
  <c r="AO771" i="2"/>
  <c r="AN771" i="2"/>
  <c r="AO770" i="2"/>
  <c r="AN770" i="2"/>
  <c r="AO769" i="2"/>
  <c r="AN769" i="2"/>
  <c r="AM769" i="2"/>
  <c r="AO768" i="2"/>
  <c r="AM768" i="2"/>
  <c r="AE768" i="2"/>
  <c r="AN768" i="2" s="1"/>
  <c r="AO767" i="2"/>
  <c r="AM767" i="2"/>
  <c r="AN767" i="2" s="1"/>
  <c r="AO766" i="2"/>
  <c r="AM766" i="2"/>
  <c r="AE766" i="2"/>
  <c r="AM765" i="2"/>
  <c r="AI765" i="2"/>
  <c r="AO765" i="2" s="1"/>
  <c r="AE765" i="2"/>
  <c r="AN765" i="2" s="1"/>
  <c r="AM764" i="2"/>
  <c r="AE764" i="2"/>
  <c r="AN764" i="2" s="1"/>
  <c r="AA764" i="2"/>
  <c r="AO764" i="2" s="1"/>
  <c r="W764" i="2"/>
  <c r="AM763" i="2"/>
  <c r="AI763" i="2"/>
  <c r="AO763" i="2" s="1"/>
  <c r="AE763" i="2"/>
  <c r="AO762" i="2"/>
  <c r="AM762" i="2"/>
  <c r="AE762" i="2"/>
  <c r="AN762" i="2" s="1"/>
  <c r="AA762" i="2"/>
  <c r="W762" i="2"/>
  <c r="AO761" i="2"/>
  <c r="AM761" i="2"/>
  <c r="AI761" i="2"/>
  <c r="AE761" i="2"/>
  <c r="AO760" i="2"/>
  <c r="AM760" i="2"/>
  <c r="AE760" i="2"/>
  <c r="AA760" i="2"/>
  <c r="W760" i="2"/>
  <c r="AN760" i="2" s="1"/>
  <c r="AO759" i="2"/>
  <c r="AM759" i="2"/>
  <c r="AE759" i="2"/>
  <c r="AA759" i="2"/>
  <c r="W759" i="2"/>
  <c r="AN759" i="2" s="1"/>
  <c r="AM758" i="2"/>
  <c r="AE758" i="2"/>
  <c r="AN758" i="2" s="1"/>
  <c r="AA758" i="2"/>
  <c r="AO758" i="2" s="1"/>
  <c r="AM757" i="2"/>
  <c r="AE757" i="2"/>
  <c r="AA757" i="2"/>
  <c r="AO757" i="2" s="1"/>
  <c r="W757" i="2"/>
  <c r="AN757" i="2" s="1"/>
  <c r="AM756" i="2"/>
  <c r="AE756" i="2"/>
  <c r="AN756" i="2" s="1"/>
  <c r="AA756" i="2"/>
  <c r="AO756" i="2" s="1"/>
  <c r="AO755" i="2"/>
  <c r="AM755" i="2"/>
  <c r="AE755" i="2"/>
  <c r="W755" i="2"/>
  <c r="AN755" i="2" s="1"/>
  <c r="AM754" i="2"/>
  <c r="AI754" i="2"/>
  <c r="AE754" i="2"/>
  <c r="AN754" i="2" s="1"/>
  <c r="AA754" i="2"/>
  <c r="AO754" i="2" s="1"/>
  <c r="AN753" i="2"/>
  <c r="AM753" i="2"/>
  <c r="AI753" i="2"/>
  <c r="AO753" i="2" s="1"/>
  <c r="AM752" i="2"/>
  <c r="AE752" i="2"/>
  <c r="AN752" i="2" s="1"/>
  <c r="AA752" i="2"/>
  <c r="AO752" i="2" s="1"/>
  <c r="AO751" i="2"/>
  <c r="AM751" i="2"/>
  <c r="AE751" i="2"/>
  <c r="W751" i="2"/>
  <c r="AN751" i="2" s="1"/>
  <c r="AM750" i="2"/>
  <c r="AE750" i="2"/>
  <c r="AN750" i="2" s="1"/>
  <c r="AA750" i="2"/>
  <c r="AO750" i="2" s="1"/>
  <c r="AM749" i="2"/>
  <c r="AI749" i="2"/>
  <c r="AO749" i="2" s="1"/>
  <c r="W749" i="2"/>
  <c r="AN749" i="2" s="1"/>
  <c r="AM748" i="2"/>
  <c r="AE748" i="2"/>
  <c r="AN748" i="2" s="1"/>
  <c r="AA748" i="2"/>
  <c r="AO748" i="2" s="1"/>
  <c r="AO747" i="2"/>
  <c r="AN747" i="2"/>
  <c r="AM747" i="2"/>
  <c r="AN746" i="2"/>
  <c r="AM746" i="2"/>
  <c r="AE746" i="2"/>
  <c r="AA746" i="2"/>
  <c r="AO746" i="2" s="1"/>
  <c r="AO745" i="2"/>
  <c r="AM745" i="2"/>
  <c r="AN745" i="2" s="1"/>
  <c r="AM744" i="2"/>
  <c r="AN744" i="2" s="1"/>
  <c r="AE744" i="2"/>
  <c r="AA744" i="2"/>
  <c r="AO744" i="2" s="1"/>
  <c r="AO743" i="2"/>
  <c r="AN743" i="2"/>
  <c r="AM743" i="2"/>
  <c r="AM742" i="2"/>
  <c r="AE742" i="2"/>
  <c r="AN742" i="2" s="1"/>
  <c r="AA742" i="2"/>
  <c r="AO742" i="2" s="1"/>
  <c r="AM741" i="2"/>
  <c r="AN741" i="2" s="1"/>
  <c r="AI741" i="2"/>
  <c r="AA741" i="2"/>
  <c r="AM740" i="2"/>
  <c r="AN740" i="2" s="1"/>
  <c r="AA740" i="2"/>
  <c r="AO740" i="2" s="1"/>
  <c r="AM739" i="2"/>
  <c r="AN739" i="2" s="1"/>
  <c r="AI739" i="2"/>
  <c r="AA739" i="2"/>
  <c r="AM738" i="2"/>
  <c r="AI738" i="2"/>
  <c r="AE738" i="2"/>
  <c r="AA738" i="2"/>
  <c r="W738" i="2"/>
  <c r="T738" i="2"/>
  <c r="AN737" i="2"/>
  <c r="AM737" i="2"/>
  <c r="AA737" i="2"/>
  <c r="AO737" i="2" s="1"/>
  <c r="AM736" i="2"/>
  <c r="AI736" i="2"/>
  <c r="AE736" i="2"/>
  <c r="AA736" i="2"/>
  <c r="W736" i="2"/>
  <c r="T736" i="2"/>
  <c r="AO736" i="2" s="1"/>
  <c r="AM735" i="2"/>
  <c r="AN735" i="2" s="1"/>
  <c r="AI735" i="2"/>
  <c r="AO735" i="2" s="1"/>
  <c r="AM734" i="2"/>
  <c r="AE734" i="2"/>
  <c r="AN734" i="2" s="1"/>
  <c r="AA734" i="2"/>
  <c r="W734" i="2"/>
  <c r="T734" i="2"/>
  <c r="AO734" i="2" s="1"/>
  <c r="AO733" i="2"/>
  <c r="AM733" i="2"/>
  <c r="AN733" i="2" s="1"/>
  <c r="AI733" i="2"/>
  <c r="AM732" i="2"/>
  <c r="AE732" i="2"/>
  <c r="AN732" i="2" s="1"/>
  <c r="AA732" i="2"/>
  <c r="AO732" i="2" s="1"/>
  <c r="AO731" i="2"/>
  <c r="AN731" i="2"/>
  <c r="AM731" i="2"/>
  <c r="AM730" i="2"/>
  <c r="AE730" i="2"/>
  <c r="AA730" i="2"/>
  <c r="W730" i="2"/>
  <c r="T730" i="2"/>
  <c r="AM729" i="2"/>
  <c r="AE729" i="2"/>
  <c r="AA729" i="2"/>
  <c r="W729" i="2"/>
  <c r="T729" i="2"/>
  <c r="AO728" i="2"/>
  <c r="AM728" i="2"/>
  <c r="AE728" i="2"/>
  <c r="AA728" i="2"/>
  <c r="AO727" i="2"/>
  <c r="AN727" i="2"/>
  <c r="AM727" i="2"/>
  <c r="AE727" i="2"/>
  <c r="AA727" i="2"/>
  <c r="AM726" i="2"/>
  <c r="AE726" i="2"/>
  <c r="AA726" i="2"/>
  <c r="AO726" i="2" s="1"/>
  <c r="AN725" i="2"/>
  <c r="AM725" i="2"/>
  <c r="AI725" i="2"/>
  <c r="AA725" i="2"/>
  <c r="AO725" i="2" s="1"/>
  <c r="AM724" i="2"/>
  <c r="AN724" i="2" s="1"/>
  <c r="AI724" i="2"/>
  <c r="AA724" i="2"/>
  <c r="AO724" i="2" s="1"/>
  <c r="AN723" i="2"/>
  <c r="AM723" i="2"/>
  <c r="AI723" i="2"/>
  <c r="AA723" i="2"/>
  <c r="AO723" i="2" s="1"/>
  <c r="AO722" i="2"/>
  <c r="AM722" i="2"/>
  <c r="AE722" i="2"/>
  <c r="AA722" i="2"/>
  <c r="W722" i="2"/>
  <c r="AN722" i="2" s="1"/>
  <c r="AO721" i="2"/>
  <c r="AM721" i="2"/>
  <c r="AN721" i="2" s="1"/>
  <c r="AM720" i="2"/>
  <c r="AN720" i="2" s="1"/>
  <c r="AE720" i="2"/>
  <c r="AA720" i="2"/>
  <c r="AO720" i="2" s="1"/>
  <c r="AN719" i="2"/>
  <c r="AM719" i="2"/>
  <c r="AE719" i="2"/>
  <c r="AA719" i="2"/>
  <c r="AO719" i="2" s="1"/>
  <c r="AM718" i="2"/>
  <c r="AI718" i="2"/>
  <c r="AE718" i="2"/>
  <c r="AA718" i="2"/>
  <c r="AO717" i="2"/>
  <c r="AN717" i="2"/>
  <c r="AO716" i="2"/>
  <c r="AN716" i="2"/>
  <c r="AO715" i="2"/>
  <c r="AN715" i="2"/>
  <c r="AO714" i="2"/>
  <c r="AN714" i="2"/>
  <c r="AO713" i="2"/>
  <c r="AN713" i="2"/>
  <c r="AO712" i="2"/>
  <c r="AN712" i="2"/>
  <c r="AO711" i="2"/>
  <c r="AN711" i="2"/>
  <c r="AO710" i="2"/>
  <c r="AN710" i="2"/>
  <c r="AO709" i="2"/>
  <c r="AN709" i="2"/>
  <c r="AO708" i="2"/>
  <c r="AN708" i="2"/>
  <c r="AM707" i="2"/>
  <c r="AN707" i="2" s="1"/>
  <c r="AI707" i="2"/>
  <c r="AE707" i="2"/>
  <c r="AA707" i="2"/>
  <c r="AO706" i="2"/>
  <c r="AN706" i="2"/>
  <c r="AM706" i="2"/>
  <c r="AE706" i="2"/>
  <c r="AM705" i="2"/>
  <c r="AI705" i="2"/>
  <c r="AE705" i="2"/>
  <c r="AN705" i="2" s="1"/>
  <c r="AA705" i="2"/>
  <c r="AO705" i="2" s="1"/>
  <c r="AM704" i="2"/>
  <c r="AI704" i="2"/>
  <c r="AE704" i="2"/>
  <c r="AA704" i="2"/>
  <c r="AO704" i="2" s="1"/>
  <c r="T704" i="2"/>
  <c r="AM703" i="2"/>
  <c r="AI703" i="2"/>
  <c r="AO703" i="2" s="1"/>
  <c r="AE703" i="2"/>
  <c r="AN703" i="2" s="1"/>
  <c r="AA703" i="2"/>
  <c r="AM702" i="2"/>
  <c r="AI702" i="2"/>
  <c r="AE702" i="2"/>
  <c r="AN702" i="2" s="1"/>
  <c r="AA702" i="2"/>
  <c r="T702" i="2"/>
  <c r="AM701" i="2"/>
  <c r="AI701" i="2"/>
  <c r="AE701" i="2"/>
  <c r="AA701" i="2"/>
  <c r="W701" i="2"/>
  <c r="T701" i="2"/>
  <c r="AO701" i="2" s="1"/>
  <c r="AM700" i="2"/>
  <c r="AE700" i="2"/>
  <c r="AN700" i="2" s="1"/>
  <c r="AA700" i="2"/>
  <c r="AO700" i="2" s="1"/>
  <c r="AM699" i="2"/>
  <c r="AE699" i="2"/>
  <c r="AN699" i="2" s="1"/>
  <c r="AA699" i="2"/>
  <c r="AO699" i="2" s="1"/>
  <c r="AM698" i="2"/>
  <c r="AI698" i="2"/>
  <c r="AE698" i="2"/>
  <c r="AN698" i="2" s="1"/>
  <c r="AA698" i="2"/>
  <c r="AO698" i="2" s="1"/>
  <c r="AM697" i="2"/>
  <c r="AE697" i="2"/>
  <c r="AN697" i="2" s="1"/>
  <c r="AA697" i="2"/>
  <c r="AO697" i="2" s="1"/>
  <c r="AM696" i="2"/>
  <c r="AN696" i="2" s="1"/>
  <c r="AI696" i="2"/>
  <c r="AE696" i="2"/>
  <c r="AA696" i="2"/>
  <c r="AO696" i="2" s="1"/>
  <c r="AO695" i="2"/>
  <c r="AN695" i="2"/>
  <c r="AO694" i="2"/>
  <c r="AN694" i="2"/>
  <c r="AO693" i="2"/>
  <c r="AN693" i="2"/>
  <c r="AO692" i="2"/>
  <c r="AN692" i="2"/>
  <c r="AO691" i="2"/>
  <c r="AN691" i="2"/>
  <c r="AO690" i="2"/>
  <c r="AN690" i="2"/>
  <c r="AO689" i="2"/>
  <c r="AN689" i="2"/>
  <c r="AO688" i="2"/>
  <c r="AN688" i="2"/>
  <c r="AO687" i="2"/>
  <c r="AN687" i="2"/>
  <c r="AO686" i="2"/>
  <c r="AN686" i="2"/>
  <c r="AO685" i="2"/>
  <c r="AN685" i="2"/>
  <c r="AO684" i="2"/>
  <c r="AN684" i="2"/>
  <c r="AM683" i="2"/>
  <c r="AI683" i="2"/>
  <c r="AO683" i="2" s="1"/>
  <c r="AE683" i="2"/>
  <c r="AA683" i="2"/>
  <c r="AO682" i="2"/>
  <c r="AI682" i="2"/>
  <c r="AE682" i="2"/>
  <c r="AN682" i="2" s="1"/>
  <c r="AA682" i="2"/>
  <c r="AO681" i="2"/>
  <c r="AN681" i="2"/>
  <c r="AM681" i="2"/>
  <c r="AA681" i="2"/>
  <c r="AM680" i="2"/>
  <c r="AI680" i="2"/>
  <c r="AE680" i="2"/>
  <c r="AA680" i="2"/>
  <c r="AM679" i="2"/>
  <c r="AN679" i="2" s="1"/>
  <c r="AI679" i="2"/>
  <c r="AE679" i="2"/>
  <c r="AA679" i="2"/>
  <c r="AO679" i="2" s="1"/>
  <c r="AI678" i="2"/>
  <c r="AE678" i="2"/>
  <c r="AN678" i="2" s="1"/>
  <c r="AA678" i="2"/>
  <c r="AO678" i="2" s="1"/>
  <c r="AM677" i="2"/>
  <c r="AI677" i="2"/>
  <c r="AE677" i="2"/>
  <c r="AN677" i="2" s="1"/>
  <c r="AA677" i="2"/>
  <c r="AI676" i="2"/>
  <c r="AE676" i="2"/>
  <c r="AN676" i="2" s="1"/>
  <c r="AA676" i="2"/>
  <c r="AO676" i="2" s="1"/>
  <c r="AM675" i="2"/>
  <c r="AI675" i="2"/>
  <c r="AE675" i="2"/>
  <c r="AA675" i="2"/>
  <c r="W675" i="2"/>
  <c r="AN675" i="2" s="1"/>
  <c r="T675" i="2"/>
  <c r="AO675" i="2" s="1"/>
  <c r="AM674" i="2"/>
  <c r="AN674" i="2" s="1"/>
  <c r="AI674" i="2"/>
  <c r="AA674" i="2"/>
  <c r="T674" i="2"/>
  <c r="AO674" i="2" s="1"/>
  <c r="AO673" i="2"/>
  <c r="AN673" i="2"/>
  <c r="AO672" i="2"/>
  <c r="AN672" i="2"/>
  <c r="AO671" i="2"/>
  <c r="AN671" i="2"/>
  <c r="AO670" i="2"/>
  <c r="AN670" i="2"/>
  <c r="AO669" i="2"/>
  <c r="AN669" i="2"/>
  <c r="AO668" i="2"/>
  <c r="AN668" i="2"/>
  <c r="AO667" i="2"/>
  <c r="AN667" i="2"/>
  <c r="AM667" i="2"/>
  <c r="AE667" i="2"/>
  <c r="AA667" i="2"/>
  <c r="AN666" i="2"/>
  <c r="AI666" i="2"/>
  <c r="AE666" i="2"/>
  <c r="AA666" i="2"/>
  <c r="AO666" i="2" s="1"/>
  <c r="AO665" i="2"/>
  <c r="AM665" i="2"/>
  <c r="AN665" i="2" s="1"/>
  <c r="AO664" i="2"/>
  <c r="AN664" i="2"/>
  <c r="AM664" i="2"/>
  <c r="AN663" i="2"/>
  <c r="AM663" i="2"/>
  <c r="AE663" i="2"/>
  <c r="AA663" i="2"/>
  <c r="AO663" i="2" s="1"/>
  <c r="AM662" i="2"/>
  <c r="AN662" i="2" s="1"/>
  <c r="AI662" i="2"/>
  <c r="AA662" i="2"/>
  <c r="T662" i="2"/>
  <c r="AM661" i="2"/>
  <c r="AI661" i="2"/>
  <c r="AE661" i="2"/>
  <c r="AA661" i="2"/>
  <c r="T661" i="2"/>
  <c r="AO661" i="2" s="1"/>
  <c r="AI660" i="2"/>
  <c r="AE660" i="2"/>
  <c r="AN660" i="2" s="1"/>
  <c r="AA660" i="2"/>
  <c r="AO660" i="2" s="1"/>
  <c r="AM659" i="2"/>
  <c r="AI659" i="2"/>
  <c r="AE659" i="2"/>
  <c r="AA659" i="2"/>
  <c r="W659" i="2"/>
  <c r="T659" i="2"/>
  <c r="AM658" i="2"/>
  <c r="AN658" i="2" s="1"/>
  <c r="AI658" i="2"/>
  <c r="AE658" i="2"/>
  <c r="AA658" i="2"/>
  <c r="W658" i="2"/>
  <c r="T658" i="2"/>
  <c r="AO658" i="2" s="1"/>
  <c r="AM657" i="2"/>
  <c r="AN657" i="2" s="1"/>
  <c r="AI657" i="2"/>
  <c r="AA657" i="2"/>
  <c r="AO657" i="2" s="1"/>
  <c r="AM656" i="2"/>
  <c r="AE656" i="2"/>
  <c r="AN656" i="2" s="1"/>
  <c r="AA656" i="2"/>
  <c r="AO656" i="2" s="1"/>
  <c r="AM655" i="2"/>
  <c r="AI655" i="2"/>
  <c r="AE655" i="2"/>
  <c r="AA655" i="2"/>
  <c r="AO655" i="2" s="1"/>
  <c r="W655" i="2"/>
  <c r="T655" i="2"/>
  <c r="AM654" i="2"/>
  <c r="AI654" i="2"/>
  <c r="AE654" i="2"/>
  <c r="AN654" i="2" s="1"/>
  <c r="AA654" i="2"/>
  <c r="T654" i="2"/>
  <c r="AO653" i="2"/>
  <c r="AN653" i="2"/>
  <c r="AE653" i="2"/>
  <c r="AA653" i="2"/>
  <c r="AM652" i="2"/>
  <c r="AI652" i="2"/>
  <c r="AE652" i="2"/>
  <c r="AA652" i="2"/>
  <c r="T652" i="2"/>
  <c r="AO651" i="2"/>
  <c r="AN651" i="2"/>
  <c r="AN650" i="2"/>
  <c r="AO649" i="2"/>
  <c r="AN649" i="2"/>
  <c r="AO648" i="2"/>
  <c r="AN648" i="2"/>
  <c r="AO647" i="2"/>
  <c r="AN647" i="2"/>
  <c r="AO646" i="2"/>
  <c r="AN646" i="2"/>
  <c r="AO645" i="2"/>
  <c r="AN645" i="2"/>
  <c r="AO644" i="2"/>
  <c r="AN644" i="2"/>
  <c r="AM643" i="2"/>
  <c r="AI643" i="2"/>
  <c r="AE643" i="2"/>
  <c r="AA643" i="2"/>
  <c r="AN642" i="2"/>
  <c r="AM642" i="2"/>
  <c r="AE642" i="2"/>
  <c r="AA642" i="2"/>
  <c r="AO642" i="2" s="1"/>
  <c r="AN641" i="2"/>
  <c r="AM641" i="2"/>
  <c r="AI641" i="2"/>
  <c r="AE641" i="2"/>
  <c r="AA641" i="2"/>
  <c r="AM640" i="2"/>
  <c r="AE640" i="2"/>
  <c r="AN640" i="2" s="1"/>
  <c r="AA640" i="2"/>
  <c r="AO640" i="2" s="1"/>
  <c r="AM639" i="2"/>
  <c r="AE639" i="2"/>
  <c r="AN639" i="2" s="1"/>
  <c r="AA639" i="2"/>
  <c r="AO639" i="2" s="1"/>
  <c r="AM638" i="2"/>
  <c r="AN638" i="2" s="1"/>
  <c r="AA638" i="2"/>
  <c r="AO638" i="2" s="1"/>
  <c r="AO637" i="2"/>
  <c r="AM637" i="2"/>
  <c r="AE637" i="2"/>
  <c r="AN637" i="2" s="1"/>
  <c r="AM636" i="2"/>
  <c r="AN636" i="2" s="1"/>
  <c r="AA636" i="2"/>
  <c r="AO636" i="2" s="1"/>
  <c r="AM635" i="2"/>
  <c r="AI635" i="2"/>
  <c r="AE635" i="2"/>
  <c r="AN635" i="2" s="1"/>
  <c r="AA635" i="2"/>
  <c r="AM634" i="2"/>
  <c r="AI634" i="2"/>
  <c r="AE634" i="2"/>
  <c r="AA634" i="2"/>
  <c r="W634" i="2"/>
  <c r="T634" i="2"/>
  <c r="AO634" i="2" s="1"/>
  <c r="AM633" i="2"/>
  <c r="AI633" i="2"/>
  <c r="AE633" i="2"/>
  <c r="AA633" i="2"/>
  <c r="AO633" i="2" s="1"/>
  <c r="AM632" i="2"/>
  <c r="AI632" i="2"/>
  <c r="AO632" i="2" s="1"/>
  <c r="AE632" i="2"/>
  <c r="AN632" i="2" s="1"/>
  <c r="AA632" i="2"/>
  <c r="AN631" i="2"/>
  <c r="AI631" i="2"/>
  <c r="AA631" i="2"/>
  <c r="AO631" i="2" s="1"/>
  <c r="AM630" i="2"/>
  <c r="AI630" i="2"/>
  <c r="AE630" i="2"/>
  <c r="AA630" i="2"/>
  <c r="T630" i="2"/>
  <c r="AO630" i="2" s="1"/>
  <c r="AO629" i="2"/>
  <c r="AN629" i="2"/>
  <c r="AM629" i="2"/>
  <c r="AA629" i="2"/>
  <c r="AN628" i="2"/>
  <c r="AI628" i="2"/>
  <c r="AA628" i="2"/>
  <c r="AO627" i="2"/>
  <c r="AM627" i="2"/>
  <c r="AN627" i="2" s="1"/>
  <c r="AI627" i="2"/>
  <c r="T627" i="2"/>
  <c r="AN626" i="2"/>
  <c r="AM626" i="2"/>
  <c r="AI626" i="2"/>
  <c r="AA626" i="2"/>
  <c r="T626" i="2"/>
  <c r="AO625" i="2"/>
  <c r="AN625" i="2"/>
  <c r="AO624" i="2"/>
  <c r="AN624" i="2"/>
  <c r="AO623" i="2"/>
  <c r="AN623" i="2"/>
  <c r="AO622" i="2"/>
  <c r="AN622" i="2"/>
  <c r="AO621" i="2"/>
  <c r="AN621" i="2"/>
  <c r="AO620" i="2"/>
  <c r="AN620" i="2"/>
  <c r="AO619" i="2"/>
  <c r="AN619" i="2"/>
  <c r="AO618" i="2"/>
  <c r="AN618" i="2"/>
  <c r="AO617" i="2"/>
  <c r="AN617" i="2"/>
  <c r="AO616" i="2"/>
  <c r="AN616" i="2"/>
  <c r="AO615" i="2"/>
  <c r="AN615" i="2"/>
  <c r="AO614" i="2"/>
  <c r="AN614" i="2"/>
  <c r="AM613" i="2"/>
  <c r="AI613" i="2"/>
  <c r="AE613" i="2"/>
  <c r="AA613" i="2"/>
  <c r="AO613" i="2" s="1"/>
  <c r="AO612" i="2"/>
  <c r="AE612" i="2"/>
  <c r="AN612" i="2" s="1"/>
  <c r="AA612" i="2"/>
  <c r="AM611" i="2"/>
  <c r="AI611" i="2"/>
  <c r="AE611" i="2"/>
  <c r="AA611" i="2"/>
  <c r="AO610" i="2"/>
  <c r="AM610" i="2"/>
  <c r="AE610" i="2"/>
  <c r="AA610" i="2"/>
  <c r="AN609" i="2"/>
  <c r="AM609" i="2"/>
  <c r="AI609" i="2"/>
  <c r="AE609" i="2"/>
  <c r="AA609" i="2"/>
  <c r="AO609" i="2" s="1"/>
  <c r="AM608" i="2"/>
  <c r="AN608" i="2" s="1"/>
  <c r="AI608" i="2"/>
  <c r="AA608" i="2"/>
  <c r="T608" i="2"/>
  <c r="AO608" i="2" s="1"/>
  <c r="AM607" i="2"/>
  <c r="AI607" i="2"/>
  <c r="AE607" i="2"/>
  <c r="AN607" i="2" s="1"/>
  <c r="AA607" i="2"/>
  <c r="AO607" i="2" s="1"/>
  <c r="AO606" i="2"/>
  <c r="AM606" i="2"/>
  <c r="AE606" i="2"/>
  <c r="AN606" i="2" s="1"/>
  <c r="AA606" i="2"/>
  <c r="AM605" i="2"/>
  <c r="AI605" i="2"/>
  <c r="AO605" i="2" s="1"/>
  <c r="AE605" i="2"/>
  <c r="AA605" i="2"/>
  <c r="AM604" i="2"/>
  <c r="AN604" i="2" s="1"/>
  <c r="AA604" i="2"/>
  <c r="AO604" i="2" s="1"/>
  <c r="AO603" i="2"/>
  <c r="AM603" i="2"/>
  <c r="AI603" i="2"/>
  <c r="AE603" i="2"/>
  <c r="AA603" i="2"/>
  <c r="AM602" i="2"/>
  <c r="AI602" i="2"/>
  <c r="AE602" i="2"/>
  <c r="AA602" i="2"/>
  <c r="W602" i="2"/>
  <c r="T602" i="2"/>
  <c r="AM601" i="2"/>
  <c r="AN601" i="2" s="1"/>
  <c r="AI601" i="2"/>
  <c r="AO601" i="2" s="1"/>
  <c r="AE601" i="2"/>
  <c r="AA601" i="2"/>
  <c r="W601" i="2"/>
  <c r="AM600" i="2"/>
  <c r="AI600" i="2"/>
  <c r="AE600" i="2"/>
  <c r="AA600" i="2"/>
  <c r="W600" i="2"/>
  <c r="T600" i="2"/>
  <c r="AM599" i="2"/>
  <c r="AI599" i="2"/>
  <c r="AE599" i="2"/>
  <c r="AN599" i="2" s="1"/>
  <c r="AA599" i="2"/>
  <c r="W599" i="2"/>
  <c r="AM598" i="2"/>
  <c r="AI598" i="2"/>
  <c r="AE598" i="2"/>
  <c r="AA598" i="2"/>
  <c r="W598" i="2"/>
  <c r="T598" i="2"/>
  <c r="AO597" i="2"/>
  <c r="AN597" i="2"/>
  <c r="AO596" i="2"/>
  <c r="AN596" i="2"/>
  <c r="AM595" i="2"/>
  <c r="AN595" i="2" s="1"/>
  <c r="AE595" i="2"/>
  <c r="AA595" i="2"/>
  <c r="AO595" i="2" s="1"/>
  <c r="W595" i="2"/>
  <c r="AM594" i="2"/>
  <c r="AE594" i="2"/>
  <c r="AA594" i="2"/>
  <c r="W594" i="2"/>
  <c r="T594" i="2"/>
  <c r="AM593" i="2"/>
  <c r="AE593" i="2"/>
  <c r="AA593" i="2"/>
  <c r="AO593" i="2" s="1"/>
  <c r="W593" i="2"/>
  <c r="AM592" i="2"/>
  <c r="AI592" i="2"/>
  <c r="AE592" i="2"/>
  <c r="AA592" i="2"/>
  <c r="W592" i="2"/>
  <c r="AO591" i="2"/>
  <c r="AN591" i="2"/>
  <c r="AO590" i="2"/>
  <c r="AN590" i="2"/>
  <c r="AO589" i="2"/>
  <c r="AN589" i="2"/>
  <c r="AO588" i="2"/>
  <c r="AN588" i="2"/>
  <c r="AO587" i="2"/>
  <c r="AN587" i="2"/>
  <c r="AO586" i="2"/>
  <c r="AN586" i="2"/>
  <c r="AO585" i="2"/>
  <c r="AN585" i="2"/>
  <c r="AO584" i="2"/>
  <c r="AN584" i="2"/>
  <c r="AO583" i="2"/>
  <c r="AN583" i="2"/>
  <c r="AO582" i="2"/>
  <c r="AN582" i="2"/>
  <c r="AO581" i="2"/>
  <c r="AN581" i="2"/>
  <c r="AO580" i="2"/>
  <c r="AN580" i="2"/>
  <c r="AO579" i="2"/>
  <c r="AN579" i="2"/>
  <c r="AO578" i="2"/>
  <c r="AN578" i="2"/>
  <c r="AO577" i="2"/>
  <c r="AN577" i="2"/>
  <c r="AO576" i="2"/>
  <c r="AN576" i="2"/>
  <c r="AO575" i="2"/>
  <c r="AN575" i="2"/>
  <c r="AO574" i="2"/>
  <c r="AN574" i="2"/>
  <c r="AO573" i="2"/>
  <c r="AN573" i="2"/>
  <c r="AO572" i="2"/>
  <c r="AN572" i="2"/>
  <c r="AM571" i="2"/>
  <c r="AI571" i="2"/>
  <c r="AE571" i="2"/>
  <c r="AA571" i="2"/>
  <c r="AO571" i="2" s="1"/>
  <c r="AM570" i="2"/>
  <c r="AI570" i="2"/>
  <c r="AE570" i="2"/>
  <c r="AA570" i="2"/>
  <c r="AO570" i="2" s="1"/>
  <c r="AM569" i="2"/>
  <c r="AI569" i="2"/>
  <c r="AE569" i="2"/>
  <c r="AA569" i="2"/>
  <c r="AI568" i="2"/>
  <c r="AE568" i="2"/>
  <c r="AN568" i="2" s="1"/>
  <c r="AA568" i="2"/>
  <c r="AO568" i="2" s="1"/>
  <c r="AO567" i="2"/>
  <c r="AM567" i="2"/>
  <c r="AE567" i="2"/>
  <c r="AN567" i="2" s="1"/>
  <c r="AA567" i="2"/>
  <c r="AM566" i="2"/>
  <c r="AE566" i="2"/>
  <c r="AA566" i="2"/>
  <c r="AO566" i="2" s="1"/>
  <c r="AN565" i="2"/>
  <c r="AM565" i="2"/>
  <c r="AE565" i="2"/>
  <c r="AA565" i="2"/>
  <c r="AO565" i="2" s="1"/>
  <c r="AM564" i="2"/>
  <c r="AI564" i="2"/>
  <c r="AE564" i="2"/>
  <c r="AA564" i="2"/>
  <c r="AO564" i="2" s="1"/>
  <c r="T564" i="2"/>
  <c r="AN563" i="2"/>
  <c r="AM563" i="2"/>
  <c r="AE563" i="2"/>
  <c r="AA563" i="2"/>
  <c r="AO563" i="2" s="1"/>
  <c r="AM562" i="2"/>
  <c r="AE562" i="2"/>
  <c r="AN562" i="2" s="1"/>
  <c r="AA562" i="2"/>
  <c r="AO562" i="2" s="1"/>
  <c r="AM561" i="2"/>
  <c r="AI561" i="2"/>
  <c r="AE561" i="2"/>
  <c r="AA561" i="2"/>
  <c r="W561" i="2"/>
  <c r="T561" i="2"/>
  <c r="AM560" i="2"/>
  <c r="AI560" i="2"/>
  <c r="AE560" i="2"/>
  <c r="AA560" i="2"/>
  <c r="W560" i="2"/>
  <c r="T560" i="2"/>
  <c r="AM559" i="2"/>
  <c r="AI559" i="2"/>
  <c r="AE559" i="2"/>
  <c r="AA559" i="2"/>
  <c r="W559" i="2"/>
  <c r="T559" i="2"/>
  <c r="AO559" i="2" s="1"/>
  <c r="AM558" i="2"/>
  <c r="AI558" i="2"/>
  <c r="AE558" i="2"/>
  <c r="AA558" i="2"/>
  <c r="W558" i="2"/>
  <c r="AN558" i="2" s="1"/>
  <c r="T558" i="2"/>
  <c r="AO557" i="2"/>
  <c r="AN557" i="2"/>
  <c r="AO556" i="2"/>
  <c r="AN556" i="2"/>
  <c r="AO555" i="2"/>
  <c r="AN555" i="2"/>
  <c r="AO554" i="2"/>
  <c r="AN554" i="2"/>
  <c r="AO553" i="2"/>
  <c r="AN553" i="2"/>
  <c r="AO552" i="2"/>
  <c r="AN552" i="2"/>
  <c r="AO551" i="2"/>
  <c r="AN551" i="2"/>
  <c r="AO550" i="2"/>
  <c r="AN550" i="2"/>
  <c r="AO549" i="2"/>
  <c r="AN549" i="2"/>
  <c r="AO548" i="2"/>
  <c r="AN548" i="2"/>
  <c r="AO547" i="2"/>
  <c r="AN547" i="2"/>
  <c r="AO546" i="2"/>
  <c r="AN546" i="2"/>
  <c r="AO545" i="2"/>
  <c r="AN545" i="2"/>
  <c r="AO544" i="2"/>
  <c r="AN544" i="2"/>
  <c r="AO543" i="2"/>
  <c r="AN543" i="2"/>
  <c r="AO542" i="2"/>
  <c r="AN542" i="2"/>
  <c r="AO541" i="2"/>
  <c r="AN541" i="2"/>
  <c r="AO540" i="2"/>
  <c r="AN540" i="2"/>
  <c r="AO539" i="2"/>
  <c r="AN539" i="2"/>
  <c r="AO538" i="2"/>
  <c r="AN538" i="2"/>
  <c r="AN537" i="2"/>
  <c r="AM537" i="2"/>
  <c r="AE537" i="2"/>
  <c r="AA537" i="2"/>
  <c r="AO537" i="2" s="1"/>
  <c r="AM536" i="2"/>
  <c r="AI536" i="2"/>
  <c r="AO536" i="2" s="1"/>
  <c r="AE536" i="2"/>
  <c r="AA536" i="2"/>
  <c r="W536" i="2"/>
  <c r="AM535" i="2"/>
  <c r="AE535" i="2"/>
  <c r="AA535" i="2"/>
  <c r="AO535" i="2" s="1"/>
  <c r="F535" i="2"/>
  <c r="AM534" i="2"/>
  <c r="AI534" i="2"/>
  <c r="AE534" i="2"/>
  <c r="AA534" i="2"/>
  <c r="AO534" i="2" s="1"/>
  <c r="W534" i="2"/>
  <c r="AM533" i="2"/>
  <c r="AE533" i="2"/>
  <c r="AA533" i="2"/>
  <c r="AO533" i="2" s="1"/>
  <c r="W533" i="2"/>
  <c r="AO532" i="2"/>
  <c r="AM532" i="2"/>
  <c r="AN532" i="2" s="1"/>
  <c r="AE532" i="2"/>
  <c r="AA532" i="2"/>
  <c r="AM531" i="2"/>
  <c r="AE531" i="2"/>
  <c r="AA531" i="2"/>
  <c r="AO531" i="2" s="1"/>
  <c r="W531" i="2"/>
  <c r="AM530" i="2"/>
  <c r="AE530" i="2"/>
  <c r="AN530" i="2" s="1"/>
  <c r="AA530" i="2"/>
  <c r="AO530" i="2" s="1"/>
  <c r="AO529" i="2"/>
  <c r="AM529" i="2"/>
  <c r="AN529" i="2" s="1"/>
  <c r="AE529" i="2"/>
  <c r="AA529" i="2"/>
  <c r="W529" i="2"/>
  <c r="AM528" i="2"/>
  <c r="AI528" i="2"/>
  <c r="AO528" i="2" s="1"/>
  <c r="AE528" i="2"/>
  <c r="AA528" i="2"/>
  <c r="W528" i="2"/>
  <c r="AM527" i="2"/>
  <c r="AI527" i="2"/>
  <c r="AE527" i="2"/>
  <c r="AA527" i="2"/>
  <c r="W527" i="2"/>
  <c r="F527" i="2"/>
  <c r="AM526" i="2"/>
  <c r="AE526" i="2"/>
  <c r="AA526" i="2"/>
  <c r="AO526" i="2" s="1"/>
  <c r="W526" i="2"/>
  <c r="T526" i="2"/>
  <c r="AM525" i="2"/>
  <c r="AE525" i="2"/>
  <c r="AA525" i="2"/>
  <c r="W525" i="2"/>
  <c r="T525" i="2"/>
  <c r="AM524" i="2"/>
  <c r="AE524" i="2"/>
  <c r="AA524" i="2"/>
  <c r="AO524" i="2" s="1"/>
  <c r="W524" i="2"/>
  <c r="AN523" i="2"/>
  <c r="AM523" i="2"/>
  <c r="AE523" i="2"/>
  <c r="AA523" i="2"/>
  <c r="AO523" i="2" s="1"/>
  <c r="F523" i="2"/>
  <c r="AM522" i="2"/>
  <c r="AI522" i="2"/>
  <c r="AO522" i="2" s="1"/>
  <c r="AE522" i="2"/>
  <c r="AA522" i="2"/>
  <c r="W522" i="2"/>
  <c r="AN522" i="2" s="1"/>
  <c r="AM521" i="2"/>
  <c r="AE521" i="2"/>
  <c r="AA521" i="2"/>
  <c r="AO521" i="2" s="1"/>
  <c r="W521" i="2"/>
  <c r="F521" i="2"/>
  <c r="AM520" i="2"/>
  <c r="AE520" i="2"/>
  <c r="AA520" i="2"/>
  <c r="AO520" i="2" s="1"/>
  <c r="W520" i="2"/>
  <c r="T520" i="2"/>
  <c r="AM519" i="2"/>
  <c r="AE519" i="2"/>
  <c r="AA519" i="2"/>
  <c r="AO519" i="2" s="1"/>
  <c r="W519" i="2"/>
  <c r="AN519" i="2" s="1"/>
  <c r="F519" i="2"/>
  <c r="AM518" i="2"/>
  <c r="AE518" i="2"/>
  <c r="AA518" i="2"/>
  <c r="W518" i="2"/>
  <c r="T518" i="2"/>
  <c r="AO517" i="2"/>
  <c r="AM517" i="2"/>
  <c r="AE517" i="2"/>
  <c r="AA517" i="2"/>
  <c r="W517" i="2"/>
  <c r="F517" i="2"/>
  <c r="AM516" i="2"/>
  <c r="AE516" i="2"/>
  <c r="AA516" i="2"/>
  <c r="W516" i="2"/>
  <c r="AN516" i="2" s="1"/>
  <c r="T516" i="2"/>
  <c r="AO515" i="2"/>
  <c r="AM515" i="2"/>
  <c r="AE515" i="2"/>
  <c r="AA515" i="2"/>
  <c r="W515" i="2"/>
  <c r="AM514" i="2"/>
  <c r="AN514" i="2" s="1"/>
  <c r="AE514" i="2"/>
  <c r="AA514" i="2"/>
  <c r="AO514" i="2" s="1"/>
  <c r="W514" i="2"/>
  <c r="AM513" i="2"/>
  <c r="AE513" i="2"/>
  <c r="AA513" i="2"/>
  <c r="AO513" i="2" s="1"/>
  <c r="W513" i="2"/>
  <c r="AN513" i="2" s="1"/>
  <c r="AO512" i="2"/>
  <c r="AM512" i="2"/>
  <c r="AE512" i="2"/>
  <c r="AA512" i="2"/>
  <c r="W512" i="2"/>
  <c r="AM511" i="2"/>
  <c r="AI511" i="2"/>
  <c r="AE511" i="2"/>
  <c r="AA511" i="2"/>
  <c r="AO511" i="2" s="1"/>
  <c r="W511" i="2"/>
  <c r="F511" i="2"/>
  <c r="AM510" i="2"/>
  <c r="AI510" i="2"/>
  <c r="AE510" i="2"/>
  <c r="AA510" i="2"/>
  <c r="W510" i="2"/>
  <c r="T510" i="2"/>
  <c r="AO510" i="2" s="1"/>
  <c r="AO509" i="2"/>
  <c r="AM509" i="2"/>
  <c r="AE509" i="2"/>
  <c r="AA509" i="2"/>
  <c r="W509" i="2"/>
  <c r="AO508" i="2"/>
  <c r="AM508" i="2"/>
  <c r="AI508" i="2"/>
  <c r="AE508" i="2"/>
  <c r="AA508" i="2"/>
  <c r="W508" i="2"/>
  <c r="AM507" i="2"/>
  <c r="AE507" i="2"/>
  <c r="AA507" i="2"/>
  <c r="AO507" i="2" s="1"/>
  <c r="W507" i="2"/>
  <c r="F507" i="2"/>
  <c r="AM506" i="2"/>
  <c r="AE506" i="2"/>
  <c r="AA506" i="2"/>
  <c r="AO506" i="2" s="1"/>
  <c r="W506" i="2"/>
  <c r="AO505" i="2"/>
  <c r="AM505" i="2"/>
  <c r="AI505" i="2"/>
  <c r="AE505" i="2"/>
  <c r="AA505" i="2"/>
  <c r="W505" i="2"/>
  <c r="AM504" i="2"/>
  <c r="AI504" i="2"/>
  <c r="AE504" i="2"/>
  <c r="AA504" i="2"/>
  <c r="W504" i="2"/>
  <c r="AN504" i="2" s="1"/>
  <c r="T504" i="2"/>
  <c r="AM503" i="2"/>
  <c r="AI503" i="2"/>
  <c r="AE503" i="2"/>
  <c r="AA503" i="2"/>
  <c r="AO503" i="2" s="1"/>
  <c r="W503" i="2"/>
  <c r="AN503" i="2" s="1"/>
  <c r="AO502" i="2"/>
  <c r="AM502" i="2"/>
  <c r="AI502" i="2"/>
  <c r="AE502" i="2"/>
  <c r="AA502" i="2"/>
  <c r="W502" i="2"/>
  <c r="AN502" i="2" s="1"/>
  <c r="AO501" i="2"/>
  <c r="AN501" i="2"/>
  <c r="AO500" i="2"/>
  <c r="AN500" i="2"/>
  <c r="AO499" i="2"/>
  <c r="AN499" i="2"/>
  <c r="AO498" i="2"/>
  <c r="AN498" i="2"/>
  <c r="AO497" i="2"/>
  <c r="AN497" i="2"/>
  <c r="AO496" i="2"/>
  <c r="AN496" i="2"/>
  <c r="AO495" i="2"/>
  <c r="AN495" i="2"/>
  <c r="AO494" i="2"/>
  <c r="AN494" i="2"/>
  <c r="AO493" i="2"/>
  <c r="AN493" i="2"/>
  <c r="AO492" i="2"/>
  <c r="AN492" i="2"/>
  <c r="AM491" i="2"/>
  <c r="AI491" i="2"/>
  <c r="AE491" i="2"/>
  <c r="AA491" i="2"/>
  <c r="AO491" i="2" s="1"/>
  <c r="AN490" i="2"/>
  <c r="AI490" i="2"/>
  <c r="AE490" i="2"/>
  <c r="AA490" i="2"/>
  <c r="AM489" i="2"/>
  <c r="AI489" i="2"/>
  <c r="AE489" i="2"/>
  <c r="AN489" i="2" s="1"/>
  <c r="AA489" i="2"/>
  <c r="W489" i="2"/>
  <c r="T489" i="2"/>
  <c r="AO489" i="2" s="1"/>
  <c r="AM488" i="2"/>
  <c r="AN488" i="2" s="1"/>
  <c r="AA488" i="2"/>
  <c r="T488" i="2"/>
  <c r="AO487" i="2"/>
  <c r="AN487" i="2"/>
  <c r="AO486" i="2"/>
  <c r="AN486" i="2"/>
  <c r="AO485" i="2"/>
  <c r="AM485" i="2"/>
  <c r="AE485" i="2"/>
  <c r="AO484" i="2"/>
  <c r="AM484" i="2"/>
  <c r="AN484" i="2" s="1"/>
  <c r="AO483" i="2"/>
  <c r="AM483" i="2"/>
  <c r="AE483" i="2"/>
  <c r="AO482" i="2"/>
  <c r="AM482" i="2"/>
  <c r="AN482" i="2" s="1"/>
  <c r="AO481" i="2"/>
  <c r="AM481" i="2"/>
  <c r="AN481" i="2" s="1"/>
  <c r="AO480" i="2"/>
  <c r="AM480" i="2"/>
  <c r="AE480" i="2"/>
  <c r="AO479" i="2"/>
  <c r="AM479" i="2"/>
  <c r="AN479" i="2" s="1"/>
  <c r="AO478" i="2"/>
  <c r="AM478" i="2"/>
  <c r="AE478" i="2"/>
  <c r="AN478" i="2" s="1"/>
  <c r="AO477" i="2"/>
  <c r="AN477" i="2"/>
  <c r="AO476" i="2"/>
  <c r="AN476" i="2"/>
  <c r="AN475" i="2"/>
  <c r="AM475" i="2"/>
  <c r="AI475" i="2"/>
  <c r="AE475" i="2"/>
  <c r="AA475" i="2"/>
  <c r="AM474" i="2"/>
  <c r="AE474" i="2"/>
  <c r="AA474" i="2"/>
  <c r="T474" i="2"/>
  <c r="AO474" i="2" s="1"/>
  <c r="AO473" i="2"/>
  <c r="AN473" i="2"/>
  <c r="AO472" i="2"/>
  <c r="AN472" i="2"/>
  <c r="AN471" i="2"/>
  <c r="AM471" i="2"/>
  <c r="AI471" i="2"/>
  <c r="AO471" i="2" s="1"/>
  <c r="AE471" i="2"/>
  <c r="AA471" i="2"/>
  <c r="F471" i="2"/>
  <c r="AM470" i="2"/>
  <c r="AE470" i="2"/>
  <c r="AA470" i="2"/>
  <c r="AO470" i="2" s="1"/>
  <c r="AM469" i="2"/>
  <c r="AI469" i="2"/>
  <c r="AE469" i="2"/>
  <c r="AN469" i="2" s="1"/>
  <c r="AA469" i="2"/>
  <c r="AM468" i="2"/>
  <c r="AI468" i="2"/>
  <c r="AE468" i="2"/>
  <c r="AN468" i="2" s="1"/>
  <c r="AA468" i="2"/>
  <c r="AM467" i="2"/>
  <c r="AN467" i="2" s="1"/>
  <c r="AI467" i="2"/>
  <c r="AO467" i="2" s="1"/>
  <c r="AE467" i="2"/>
  <c r="AA467" i="2"/>
  <c r="AM466" i="2"/>
  <c r="AN466" i="2" s="1"/>
  <c r="AI466" i="2"/>
  <c r="AE466" i="2"/>
  <c r="AA466" i="2"/>
  <c r="AM465" i="2"/>
  <c r="AI465" i="2"/>
  <c r="AE465" i="2"/>
  <c r="AA465" i="2"/>
  <c r="AO464" i="2"/>
  <c r="AN464" i="2"/>
  <c r="AM463" i="2"/>
  <c r="AI463" i="2"/>
  <c r="AE463" i="2"/>
  <c r="AN463" i="2" s="1"/>
  <c r="AA463" i="2"/>
  <c r="W463" i="2"/>
  <c r="AO462" i="2"/>
  <c r="AN462" i="2"/>
  <c r="AM461" i="2"/>
  <c r="AI461" i="2"/>
  <c r="AE461" i="2"/>
  <c r="AA461" i="2"/>
  <c r="AO460" i="2"/>
  <c r="AM460" i="2"/>
  <c r="AI460" i="2"/>
  <c r="AE460" i="2"/>
  <c r="AN460" i="2" s="1"/>
  <c r="AO459" i="2"/>
  <c r="AN459" i="2"/>
  <c r="AO458" i="2"/>
  <c r="AN458" i="2"/>
  <c r="AO457" i="2"/>
  <c r="AN457" i="2"/>
  <c r="AO456" i="2"/>
  <c r="AN456" i="2"/>
  <c r="AO455" i="2"/>
  <c r="AN455" i="2"/>
  <c r="AO454" i="2"/>
  <c r="AN454" i="2"/>
  <c r="AO453" i="2"/>
  <c r="AN453" i="2"/>
  <c r="AO452" i="2"/>
  <c r="AN452" i="2"/>
  <c r="AO451" i="2"/>
  <c r="AN451" i="2"/>
  <c r="AO450" i="2"/>
  <c r="AN450" i="2"/>
  <c r="AO449" i="2"/>
  <c r="AN449" i="2"/>
  <c r="AO448" i="2"/>
  <c r="AN448" i="2"/>
  <c r="AO447" i="2"/>
  <c r="AN447" i="2"/>
  <c r="AO446" i="2"/>
  <c r="AN446" i="2"/>
  <c r="AO445" i="2"/>
  <c r="AN445" i="2"/>
  <c r="AO444" i="2"/>
  <c r="AN444" i="2"/>
  <c r="AO443" i="2"/>
  <c r="AN443" i="2"/>
  <c r="AO442" i="2"/>
  <c r="AN442" i="2"/>
  <c r="AO441" i="2"/>
  <c r="AN441" i="2"/>
  <c r="AO440" i="2"/>
  <c r="AN440" i="2"/>
  <c r="AO439" i="2"/>
  <c r="AM439" i="2"/>
  <c r="AE439" i="2"/>
  <c r="AN439" i="2" s="1"/>
  <c r="F439" i="2"/>
  <c r="AN438" i="2"/>
  <c r="AA438" i="2"/>
  <c r="AO438" i="2" s="1"/>
  <c r="AO437" i="2"/>
  <c r="AM437" i="2"/>
  <c r="AE437" i="2"/>
  <c r="F437" i="2"/>
  <c r="AN436" i="2"/>
  <c r="AA436" i="2"/>
  <c r="AO436" i="2" s="1"/>
  <c r="AO435" i="2"/>
  <c r="AM435" i="2"/>
  <c r="AE435" i="2"/>
  <c r="AN435" i="2" s="1"/>
  <c r="F435" i="2"/>
  <c r="AM434" i="2"/>
  <c r="AE434" i="2"/>
  <c r="AN434" i="2" s="1"/>
  <c r="AA434" i="2"/>
  <c r="AO434" i="2" s="1"/>
  <c r="AM433" i="2"/>
  <c r="AN433" i="2" s="1"/>
  <c r="AE433" i="2"/>
  <c r="AA433" i="2"/>
  <c r="AO433" i="2" s="1"/>
  <c r="AN432" i="2"/>
  <c r="AA432" i="2"/>
  <c r="AO432" i="2" s="1"/>
  <c r="AM431" i="2"/>
  <c r="AN431" i="2" s="1"/>
  <c r="AE431" i="2"/>
  <c r="AA431" i="2"/>
  <c r="AO431" i="2" s="1"/>
  <c r="AO430" i="2"/>
  <c r="AM430" i="2"/>
  <c r="AN430" i="2" s="1"/>
  <c r="AN429" i="2"/>
  <c r="AM429" i="2"/>
  <c r="AE429" i="2"/>
  <c r="T429" i="2"/>
  <c r="AO429" i="2" s="1"/>
  <c r="F429" i="2"/>
  <c r="AO428" i="2"/>
  <c r="AM428" i="2"/>
  <c r="AE428" i="2"/>
  <c r="AN428" i="2" s="1"/>
  <c r="AM427" i="2"/>
  <c r="AE427" i="2"/>
  <c r="T427" i="2"/>
  <c r="AO427" i="2" s="1"/>
  <c r="F427" i="2"/>
  <c r="AO426" i="2"/>
  <c r="AM426" i="2"/>
  <c r="AE426" i="2"/>
  <c r="AN426" i="2" s="1"/>
  <c r="AO425" i="2"/>
  <c r="AM425" i="2"/>
  <c r="AE425" i="2"/>
  <c r="AO424" i="2"/>
  <c r="AE424" i="2"/>
  <c r="AN424" i="2" s="1"/>
  <c r="AO423" i="2"/>
  <c r="AM423" i="2"/>
  <c r="AE423" i="2"/>
  <c r="AN423" i="2" s="1"/>
  <c r="AO422" i="2"/>
  <c r="AE422" i="2"/>
  <c r="AN422" i="2" s="1"/>
  <c r="AM421" i="2"/>
  <c r="AE421" i="2"/>
  <c r="AA421" i="2"/>
  <c r="AO421" i="2" s="1"/>
  <c r="AO420" i="2"/>
  <c r="AN420" i="2"/>
  <c r="AO419" i="2"/>
  <c r="AN419" i="2"/>
  <c r="F419" i="2"/>
  <c r="AO418" i="2"/>
  <c r="AM418" i="2"/>
  <c r="AE418" i="2"/>
  <c r="AN418" i="2" s="1"/>
  <c r="AM417" i="2"/>
  <c r="AE417" i="2"/>
  <c r="AN417" i="2" s="1"/>
  <c r="T417" i="2"/>
  <c r="AO417" i="2" s="1"/>
  <c r="F417" i="2"/>
  <c r="AO416" i="2"/>
  <c r="AM416" i="2"/>
  <c r="AE416" i="2"/>
  <c r="AN416" i="2" s="1"/>
  <c r="W416" i="2"/>
  <c r="AO415" i="2"/>
  <c r="AM415" i="2"/>
  <c r="AE415" i="2"/>
  <c r="AO414" i="2"/>
  <c r="AM414" i="2"/>
  <c r="AE414" i="2"/>
  <c r="AO413" i="2"/>
  <c r="AM413" i="2"/>
  <c r="AN413" i="2" s="1"/>
  <c r="AO412" i="2"/>
  <c r="AM412" i="2"/>
  <c r="AE412" i="2"/>
  <c r="AA412" i="2"/>
  <c r="AO411" i="2"/>
  <c r="AM411" i="2"/>
  <c r="AE411" i="2"/>
  <c r="AN411" i="2" s="1"/>
  <c r="AM410" i="2"/>
  <c r="AE410" i="2"/>
  <c r="AA410" i="2"/>
  <c r="AO410" i="2" s="1"/>
  <c r="AO409" i="2"/>
  <c r="AM409" i="2"/>
  <c r="AE409" i="2"/>
  <c r="AO408" i="2"/>
  <c r="AM408" i="2"/>
  <c r="AE408" i="2"/>
  <c r="W408" i="2"/>
  <c r="AN408" i="2" s="1"/>
  <c r="AO407" i="2"/>
  <c r="AM407" i="2"/>
  <c r="AN407" i="2" s="1"/>
  <c r="AE407" i="2"/>
  <c r="AO406" i="2"/>
  <c r="AM406" i="2"/>
  <c r="AE406" i="2"/>
  <c r="W406" i="2"/>
  <c r="AN406" i="2" s="1"/>
  <c r="AO405" i="2"/>
  <c r="AN405" i="2"/>
  <c r="AM405" i="2"/>
  <c r="AE405" i="2"/>
  <c r="AM404" i="2"/>
  <c r="AI404" i="2"/>
  <c r="AE404" i="2"/>
  <c r="AN404" i="2" s="1"/>
  <c r="AA404" i="2"/>
  <c r="AO403" i="2"/>
  <c r="AN403" i="2"/>
  <c r="AM403" i="2"/>
  <c r="AE403" i="2"/>
  <c r="AM402" i="2"/>
  <c r="AN402" i="2" s="1"/>
  <c r="AI402" i="2"/>
  <c r="AO402" i="2" s="1"/>
  <c r="AO401" i="2"/>
  <c r="AM401" i="2"/>
  <c r="AE401" i="2"/>
  <c r="AN401" i="2" s="1"/>
  <c r="AM400" i="2"/>
  <c r="AN400" i="2" s="1"/>
  <c r="AI400" i="2"/>
  <c r="AE400" i="2"/>
  <c r="AA400" i="2"/>
  <c r="T400" i="2"/>
  <c r="AO400" i="2" s="1"/>
  <c r="AO399" i="2"/>
  <c r="AN399" i="2"/>
  <c r="AO398" i="2"/>
  <c r="AN398" i="2"/>
  <c r="AO397" i="2"/>
  <c r="AN397" i="2"/>
  <c r="AO396" i="2"/>
  <c r="AN396" i="2"/>
  <c r="AM395" i="2"/>
  <c r="AI395" i="2"/>
  <c r="AE395" i="2"/>
  <c r="AA395" i="2"/>
  <c r="W395" i="2"/>
  <c r="T395" i="2"/>
  <c r="AM394" i="2"/>
  <c r="AI394" i="2"/>
  <c r="AE394" i="2"/>
  <c r="AA394" i="2"/>
  <c r="W394" i="2"/>
  <c r="AN394" i="2" s="1"/>
  <c r="T394" i="2"/>
  <c r="AM393" i="2"/>
  <c r="AI393" i="2"/>
  <c r="AO393" i="2" s="1"/>
  <c r="AE393" i="2"/>
  <c r="W393" i="2"/>
  <c r="F393" i="2"/>
  <c r="AM392" i="2"/>
  <c r="AI392" i="2"/>
  <c r="AE392" i="2"/>
  <c r="AA392" i="2"/>
  <c r="W392" i="2"/>
  <c r="AO391" i="2"/>
  <c r="AM391" i="2"/>
  <c r="AI391" i="2"/>
  <c r="AE391" i="2"/>
  <c r="W391" i="2"/>
  <c r="F391" i="2"/>
  <c r="AM390" i="2"/>
  <c r="AI390" i="2"/>
  <c r="AE390" i="2"/>
  <c r="AA390" i="2"/>
  <c r="W390" i="2"/>
  <c r="AN390" i="2" s="1"/>
  <c r="AO389" i="2"/>
  <c r="AM389" i="2"/>
  <c r="AI389" i="2"/>
  <c r="AE389" i="2"/>
  <c r="W389" i="2"/>
  <c r="F389" i="2"/>
  <c r="AM388" i="2"/>
  <c r="AN388" i="2" s="1"/>
  <c r="AI388" i="2"/>
  <c r="AE388" i="2"/>
  <c r="AA388" i="2"/>
  <c r="T388" i="2"/>
  <c r="AO388" i="2" s="1"/>
  <c r="AN387" i="2"/>
  <c r="AM387" i="2"/>
  <c r="AI387" i="2"/>
  <c r="AE387" i="2"/>
  <c r="AA387" i="2"/>
  <c r="F387" i="2"/>
  <c r="AO386" i="2"/>
  <c r="AM386" i="2"/>
  <c r="AE386" i="2"/>
  <c r="AN386" i="2" s="1"/>
  <c r="W386" i="2"/>
  <c r="AM385" i="2"/>
  <c r="AN385" i="2" s="1"/>
  <c r="AI385" i="2"/>
  <c r="AE385" i="2"/>
  <c r="AA385" i="2"/>
  <c r="F385" i="2"/>
  <c r="AO384" i="2"/>
  <c r="AM384" i="2"/>
  <c r="AE384" i="2"/>
  <c r="AN384" i="2" s="1"/>
  <c r="W384" i="2"/>
  <c r="AM383" i="2"/>
  <c r="AI383" i="2"/>
  <c r="AE383" i="2"/>
  <c r="AN383" i="2" s="1"/>
  <c r="AA383" i="2"/>
  <c r="F383" i="2"/>
  <c r="AO382" i="2"/>
  <c r="AM382" i="2"/>
  <c r="AE382" i="2"/>
  <c r="AN382" i="2" s="1"/>
  <c r="W382" i="2"/>
  <c r="AO381" i="2"/>
  <c r="AN381" i="2"/>
  <c r="AM381" i="2"/>
  <c r="AI381" i="2"/>
  <c r="AE381" i="2"/>
  <c r="AA381" i="2"/>
  <c r="AO380" i="2"/>
  <c r="AM380" i="2"/>
  <c r="AE380" i="2"/>
  <c r="W380" i="2"/>
  <c r="AN380" i="2" s="1"/>
  <c r="AM379" i="2"/>
  <c r="AI379" i="2"/>
  <c r="AE379" i="2"/>
  <c r="AA379" i="2"/>
  <c r="AM378" i="2"/>
  <c r="AI378" i="2"/>
  <c r="AE378" i="2"/>
  <c r="AN378" i="2" s="1"/>
  <c r="AA378" i="2"/>
  <c r="AO378" i="2" s="1"/>
  <c r="W378" i="2"/>
  <c r="AO377" i="2"/>
  <c r="AN377" i="2"/>
  <c r="AM377" i="2"/>
  <c r="AI377" i="2"/>
  <c r="AE377" i="2"/>
  <c r="AO376" i="2"/>
  <c r="AN376" i="2"/>
  <c r="AM376" i="2"/>
  <c r="AI376" i="2"/>
  <c r="AE376" i="2"/>
  <c r="AA376" i="2"/>
  <c r="W376" i="2"/>
  <c r="T376" i="2"/>
  <c r="AO375" i="2"/>
  <c r="AN375" i="2"/>
  <c r="AM375" i="2"/>
  <c r="AI375" i="2"/>
  <c r="AE375" i="2"/>
  <c r="AA375" i="2"/>
  <c r="AM374" i="2"/>
  <c r="AN374" i="2" s="1"/>
  <c r="AI374" i="2"/>
  <c r="AA374" i="2"/>
  <c r="T374" i="2"/>
  <c r="AO374" i="2" s="1"/>
  <c r="AO373" i="2"/>
  <c r="AN373" i="2"/>
  <c r="AO372" i="2"/>
  <c r="AN372" i="2"/>
  <c r="AO371" i="2"/>
  <c r="AN371" i="2"/>
  <c r="AO370" i="2"/>
  <c r="AN370" i="2"/>
  <c r="AM370" i="2"/>
  <c r="AM369" i="2"/>
  <c r="AI369" i="2"/>
  <c r="AO369" i="2" s="1"/>
  <c r="AE369" i="2"/>
  <c r="T369" i="2"/>
  <c r="F369" i="2"/>
  <c r="AO368" i="2"/>
  <c r="AN368" i="2"/>
  <c r="AI368" i="2"/>
  <c r="AA368" i="2"/>
  <c r="AO367" i="2"/>
  <c r="AM367" i="2"/>
  <c r="AI367" i="2"/>
  <c r="AE367" i="2"/>
  <c r="AN367" i="2" s="1"/>
  <c r="AM366" i="2"/>
  <c r="AI366" i="2"/>
  <c r="AE366" i="2"/>
  <c r="AA366" i="2"/>
  <c r="T366" i="2"/>
  <c r="AM365" i="2"/>
  <c r="AI365" i="2"/>
  <c r="AO365" i="2" s="1"/>
  <c r="AE365" i="2"/>
  <c r="AN365" i="2" s="1"/>
  <c r="AO364" i="2"/>
  <c r="AM364" i="2"/>
  <c r="AE364" i="2"/>
  <c r="AN364" i="2" s="1"/>
  <c r="AA364" i="2"/>
  <c r="T364" i="2"/>
  <c r="AO363" i="2"/>
  <c r="AN363" i="2"/>
  <c r="AO362" i="2"/>
  <c r="AN362" i="2"/>
  <c r="AM361" i="2"/>
  <c r="AN361" i="2" s="1"/>
  <c r="AI361" i="2"/>
  <c r="AE361" i="2"/>
  <c r="AA361" i="2"/>
  <c r="AO360" i="2"/>
  <c r="AM360" i="2"/>
  <c r="AI360" i="2"/>
  <c r="AE360" i="2"/>
  <c r="AA360" i="2"/>
  <c r="AM359" i="2"/>
  <c r="AI359" i="2"/>
  <c r="AE359" i="2"/>
  <c r="AN359" i="2" s="1"/>
  <c r="AA359" i="2"/>
  <c r="AO359" i="2" s="1"/>
  <c r="AM358" i="2"/>
  <c r="AI358" i="2"/>
  <c r="AE358" i="2"/>
  <c r="AA358" i="2"/>
  <c r="T358" i="2"/>
  <c r="AM357" i="2"/>
  <c r="AI357" i="2"/>
  <c r="AO357" i="2" s="1"/>
  <c r="AE357" i="2"/>
  <c r="AA357" i="2"/>
  <c r="AN356" i="2"/>
  <c r="AI356" i="2"/>
  <c r="AE356" i="2"/>
  <c r="AA356" i="2"/>
  <c r="AO355" i="2"/>
  <c r="AN355" i="2"/>
  <c r="AO354" i="2"/>
  <c r="AN354" i="2"/>
  <c r="AO353" i="2"/>
  <c r="AN353" i="2"/>
  <c r="AO352" i="2"/>
  <c r="AN352" i="2"/>
  <c r="AO351" i="2"/>
  <c r="AN351" i="2"/>
  <c r="AO350" i="2"/>
  <c r="AN350" i="2"/>
  <c r="AO349" i="2"/>
  <c r="AN349" i="2"/>
  <c r="AO348" i="2"/>
  <c r="AN348" i="2"/>
  <c r="AO347" i="2"/>
  <c r="AN347" i="2"/>
  <c r="AO346" i="2"/>
  <c r="AN346" i="2"/>
  <c r="AO345" i="2"/>
  <c r="AN345" i="2"/>
  <c r="AO344" i="2"/>
  <c r="AN344" i="2"/>
  <c r="AO343" i="2"/>
  <c r="AN343" i="2"/>
  <c r="AO342" i="2"/>
  <c r="AN342" i="2"/>
  <c r="AO341" i="2"/>
  <c r="AN341" i="2"/>
  <c r="AO340" i="2"/>
  <c r="AN340" i="2"/>
  <c r="AO339" i="2"/>
  <c r="AN339" i="2"/>
  <c r="AO338" i="2"/>
  <c r="AN338" i="2"/>
  <c r="AM337" i="2"/>
  <c r="AN337" i="2" s="1"/>
  <c r="AI337" i="2"/>
  <c r="AE337" i="2"/>
  <c r="T337" i="2"/>
  <c r="AO337" i="2" s="1"/>
  <c r="AO336" i="2"/>
  <c r="AM336" i="2"/>
  <c r="AE336" i="2"/>
  <c r="AA336" i="2"/>
  <c r="AO335" i="2"/>
  <c r="AN335" i="2"/>
  <c r="AO334" i="2"/>
  <c r="AN334" i="2"/>
  <c r="AO333" i="2"/>
  <c r="AN333" i="2"/>
  <c r="AM333" i="2"/>
  <c r="AE333" i="2"/>
  <c r="AM332" i="2"/>
  <c r="AN332" i="2" s="1"/>
  <c r="AI332" i="2"/>
  <c r="AE332" i="2"/>
  <c r="AA332" i="2"/>
  <c r="T332" i="2"/>
  <c r="AM331" i="2"/>
  <c r="AI331" i="2"/>
  <c r="AO331" i="2" s="1"/>
  <c r="AE331" i="2"/>
  <c r="AM330" i="2"/>
  <c r="AI330" i="2"/>
  <c r="AE330" i="2"/>
  <c r="AA330" i="2"/>
  <c r="AO330" i="2" s="1"/>
  <c r="W330" i="2"/>
  <c r="AN330" i="2" s="1"/>
  <c r="AO329" i="2"/>
  <c r="AN329" i="2"/>
  <c r="AO328" i="2"/>
  <c r="AN328" i="2"/>
  <c r="AM327" i="2"/>
  <c r="AI327" i="2"/>
  <c r="AO327" i="2" s="1"/>
  <c r="AE327" i="2"/>
  <c r="AN327" i="2" s="1"/>
  <c r="W327" i="2"/>
  <c r="AN326" i="2"/>
  <c r="AM326" i="2"/>
  <c r="AI326" i="2"/>
  <c r="AE326" i="2"/>
  <c r="W326" i="2"/>
  <c r="T326" i="2"/>
  <c r="AN325" i="2"/>
  <c r="AM325" i="2"/>
  <c r="AI325" i="2"/>
  <c r="AO325" i="2" s="1"/>
  <c r="AE325" i="2"/>
  <c r="W325" i="2"/>
  <c r="AM324" i="2"/>
  <c r="AI324" i="2"/>
  <c r="AE324" i="2"/>
  <c r="AN324" i="2" s="1"/>
  <c r="AA324" i="2"/>
  <c r="AO324" i="2" s="1"/>
  <c r="W324" i="2"/>
  <c r="T324" i="2"/>
  <c r="AO323" i="2"/>
  <c r="AN323" i="2"/>
  <c r="AO322" i="2"/>
  <c r="AN322" i="2"/>
  <c r="AO321" i="2"/>
  <c r="AN321" i="2"/>
  <c r="AO320" i="2"/>
  <c r="AN320" i="2"/>
  <c r="AO319" i="2"/>
  <c r="AN319" i="2"/>
  <c r="AO318" i="2"/>
  <c r="AN318" i="2"/>
  <c r="AO317" i="2"/>
  <c r="AN317" i="2"/>
  <c r="AO316" i="2"/>
  <c r="AN316" i="2"/>
  <c r="AO315" i="2"/>
  <c r="AN315" i="2"/>
  <c r="AO314" i="2"/>
  <c r="AN314" i="2"/>
  <c r="AO313" i="2"/>
  <c r="AN313" i="2"/>
  <c r="AO312" i="2"/>
  <c r="AN312" i="2"/>
  <c r="AO311" i="2"/>
  <c r="AN311" i="2"/>
  <c r="AO310" i="2"/>
  <c r="AN310" i="2"/>
  <c r="AO309" i="2"/>
  <c r="AN309" i="2"/>
  <c r="AO308" i="2"/>
  <c r="AN308" i="2"/>
  <c r="AO307" i="2"/>
  <c r="AN307" i="2"/>
  <c r="AO306" i="2"/>
  <c r="AN306" i="2"/>
  <c r="AO305" i="2"/>
  <c r="AN305" i="2"/>
  <c r="AO304" i="2"/>
  <c r="AN304" i="2"/>
  <c r="AO303" i="2"/>
  <c r="AN303" i="2"/>
  <c r="AO302" i="2"/>
  <c r="AN302" i="2"/>
  <c r="AO301" i="2"/>
  <c r="AN301" i="2"/>
  <c r="AO300" i="2"/>
  <c r="AN300" i="2"/>
  <c r="AO299" i="2"/>
  <c r="AM299" i="2"/>
  <c r="AE299" i="2"/>
  <c r="AM298" i="2"/>
  <c r="AE298" i="2"/>
  <c r="AN298" i="2" s="1"/>
  <c r="AA298" i="2"/>
  <c r="AO298" i="2" s="1"/>
  <c r="AO297" i="2"/>
  <c r="AM297" i="2"/>
  <c r="AE297" i="2"/>
  <c r="AA297" i="2"/>
  <c r="W297" i="2"/>
  <c r="AM296" i="2"/>
  <c r="AN296" i="2" s="1"/>
  <c r="AI296" i="2"/>
  <c r="AO296" i="2" s="1"/>
  <c r="AO295" i="2"/>
  <c r="AM295" i="2"/>
  <c r="AE295" i="2"/>
  <c r="W295" i="2"/>
  <c r="AN295" i="2" s="1"/>
  <c r="AM294" i="2"/>
  <c r="AI294" i="2"/>
  <c r="AO294" i="2" s="1"/>
  <c r="AE294" i="2"/>
  <c r="AA294" i="2"/>
  <c r="W294" i="2"/>
  <c r="AN294" i="2" s="1"/>
  <c r="AO293" i="2"/>
  <c r="AM293" i="2"/>
  <c r="AN293" i="2" s="1"/>
  <c r="AE293" i="2"/>
  <c r="AM292" i="2"/>
  <c r="AI292" i="2"/>
  <c r="AE292" i="2"/>
  <c r="AA292" i="2"/>
  <c r="W292" i="2"/>
  <c r="T292" i="2"/>
  <c r="AO292" i="2" s="1"/>
  <c r="AM291" i="2"/>
  <c r="AI291" i="2"/>
  <c r="AE291" i="2"/>
  <c r="AN291" i="2" s="1"/>
  <c r="AA291" i="2"/>
  <c r="AO291" i="2" s="1"/>
  <c r="AM290" i="2"/>
  <c r="AI290" i="2"/>
  <c r="AE290" i="2"/>
  <c r="AA290" i="2"/>
  <c r="AO290" i="2" s="1"/>
  <c r="W290" i="2"/>
  <c r="AO289" i="2"/>
  <c r="AM289" i="2"/>
  <c r="AI289" i="2"/>
  <c r="AE289" i="2"/>
  <c r="AA289" i="2"/>
  <c r="W289" i="2"/>
  <c r="AO288" i="2"/>
  <c r="AN288" i="2"/>
  <c r="AM288" i="2"/>
  <c r="AE288" i="2"/>
  <c r="W288" i="2"/>
  <c r="AM287" i="2"/>
  <c r="AI287" i="2"/>
  <c r="AO287" i="2" s="1"/>
  <c r="AE287" i="2"/>
  <c r="AM286" i="2"/>
  <c r="AE286" i="2"/>
  <c r="AA286" i="2"/>
  <c r="W286" i="2"/>
  <c r="T286" i="2"/>
  <c r="AO286" i="2" s="1"/>
  <c r="AO285" i="2"/>
  <c r="AN285" i="2"/>
  <c r="AO284" i="2"/>
  <c r="AN284" i="2"/>
  <c r="AO283" i="2"/>
  <c r="AN283" i="2"/>
  <c r="AO282" i="2"/>
  <c r="AN282" i="2"/>
  <c r="AO281" i="2"/>
  <c r="AN281" i="2"/>
  <c r="AO280" i="2"/>
  <c r="AN280" i="2"/>
  <c r="AO279" i="2"/>
  <c r="AN279" i="2"/>
  <c r="AO278" i="2"/>
  <c r="AN278" i="2"/>
  <c r="AO277" i="2"/>
  <c r="AN277" i="2"/>
  <c r="AO276" i="2"/>
  <c r="AN276" i="2"/>
  <c r="AO275" i="2"/>
  <c r="AN275" i="2"/>
  <c r="AO274" i="2"/>
  <c r="AN274" i="2"/>
  <c r="AO273" i="2"/>
  <c r="AN273" i="2"/>
  <c r="AO272" i="2"/>
  <c r="AN272" i="2"/>
  <c r="AO271" i="2"/>
  <c r="AN271" i="2"/>
  <c r="AO270" i="2"/>
  <c r="AN270" i="2"/>
  <c r="AO269" i="2"/>
  <c r="AN269" i="2"/>
  <c r="AO268" i="2"/>
  <c r="AN268" i="2"/>
  <c r="AO267" i="2"/>
  <c r="AN267" i="2"/>
  <c r="AO266" i="2"/>
  <c r="AN266" i="2"/>
  <c r="AO265" i="2"/>
  <c r="AN265" i="2"/>
  <c r="AO264" i="2"/>
  <c r="AN264" i="2"/>
  <c r="AO263" i="2"/>
  <c r="AN263" i="2"/>
  <c r="AO262" i="2"/>
  <c r="AN262" i="2"/>
  <c r="AO261" i="2"/>
  <c r="AN261" i="2"/>
  <c r="AO260" i="2"/>
  <c r="AN260" i="2"/>
  <c r="AO259" i="2"/>
  <c r="AN259" i="2"/>
  <c r="AO258" i="2"/>
  <c r="AN258" i="2"/>
  <c r="AO257" i="2"/>
  <c r="AN257" i="2"/>
  <c r="AO256" i="2"/>
  <c r="AN256" i="2"/>
  <c r="AO255" i="2"/>
  <c r="AN255" i="2"/>
  <c r="AM255" i="2"/>
  <c r="AI255" i="2"/>
  <c r="AA255" i="2"/>
  <c r="AO254" i="2"/>
  <c r="AN254" i="2"/>
  <c r="AB254" i="2"/>
  <c r="AO253" i="2"/>
  <c r="AM253" i="2"/>
  <c r="AI253" i="2"/>
  <c r="AE253" i="2"/>
  <c r="AN253" i="2" s="1"/>
  <c r="AA253" i="2"/>
  <c r="AN252" i="2"/>
  <c r="AA252" i="2"/>
  <c r="AO252" i="2" s="1"/>
  <c r="AM251" i="2"/>
  <c r="AN251" i="2" s="1"/>
  <c r="AI251" i="2"/>
  <c r="AE251" i="2"/>
  <c r="AA251" i="2"/>
  <c r="AI250" i="2"/>
  <c r="AE250" i="2"/>
  <c r="AN250" i="2" s="1"/>
  <c r="AA250" i="2"/>
  <c r="AO250" i="2" s="1"/>
  <c r="AM249" i="2"/>
  <c r="AI249" i="2"/>
  <c r="AE249" i="2"/>
  <c r="AA249" i="2"/>
  <c r="AO249" i="2" s="1"/>
  <c r="AM248" i="2"/>
  <c r="AI248" i="2"/>
  <c r="AE248" i="2"/>
  <c r="AN248" i="2" s="1"/>
  <c r="AA248" i="2"/>
  <c r="T248" i="2"/>
  <c r="AO248" i="2" s="1"/>
  <c r="AM247" i="2"/>
  <c r="AI247" i="2"/>
  <c r="AE247" i="2"/>
  <c r="AA247" i="2"/>
  <c r="AM246" i="2"/>
  <c r="AI246" i="2"/>
  <c r="AE246" i="2"/>
  <c r="AA246" i="2"/>
  <c r="T246" i="2"/>
  <c r="AO245" i="2"/>
  <c r="AM245" i="2"/>
  <c r="AN245" i="2" s="1"/>
  <c r="AI245" i="2"/>
  <c r="AM244" i="2"/>
  <c r="AN244" i="2" s="1"/>
  <c r="AI244" i="2"/>
  <c r="AA244" i="2"/>
  <c r="AO244" i="2" s="1"/>
  <c r="AM243" i="2"/>
  <c r="AN243" i="2" s="1"/>
  <c r="AI243" i="2"/>
  <c r="AE243" i="2"/>
  <c r="AA243" i="2"/>
  <c r="AM242" i="2"/>
  <c r="AI242" i="2"/>
  <c r="AE242" i="2"/>
  <c r="AA242" i="2"/>
  <c r="AM241" i="2"/>
  <c r="AI241" i="2"/>
  <c r="AE241" i="2"/>
  <c r="AA241" i="2"/>
  <c r="F241" i="2"/>
  <c r="AO240" i="2"/>
  <c r="AM240" i="2"/>
  <c r="AN240" i="2" s="1"/>
  <c r="AE240" i="2"/>
  <c r="AA240" i="2"/>
  <c r="AM239" i="2"/>
  <c r="AI239" i="2"/>
  <c r="AE239" i="2"/>
  <c r="AN239" i="2" s="1"/>
  <c r="AA239" i="2"/>
  <c r="AO239" i="2" s="1"/>
  <c r="AN238" i="2"/>
  <c r="AM238" i="2"/>
  <c r="AI238" i="2"/>
  <c r="AE238" i="2"/>
  <c r="AA238" i="2"/>
  <c r="T238" i="2"/>
  <c r="AM237" i="2"/>
  <c r="AI237" i="2"/>
  <c r="AE237" i="2"/>
  <c r="AA237" i="2"/>
  <c r="AM236" i="2"/>
  <c r="AI236" i="2"/>
  <c r="AE236" i="2"/>
  <c r="AA236" i="2"/>
  <c r="AO236" i="2" s="1"/>
  <c r="W236" i="2"/>
  <c r="AN236" i="2" s="1"/>
  <c r="AO235" i="2"/>
  <c r="AM235" i="2"/>
  <c r="AI235" i="2"/>
  <c r="AE235" i="2"/>
  <c r="AA235" i="2"/>
  <c r="AM234" i="2"/>
  <c r="AI234" i="2"/>
  <c r="AE234" i="2"/>
  <c r="AN234" i="2" s="1"/>
  <c r="AA234" i="2"/>
  <c r="AO234" i="2" s="1"/>
  <c r="W234" i="2"/>
  <c r="AM233" i="2"/>
  <c r="AN233" i="2" s="1"/>
  <c r="AI233" i="2"/>
  <c r="AE233" i="2"/>
  <c r="AA233" i="2"/>
  <c r="AO233" i="2" s="1"/>
  <c r="AO232" i="2"/>
  <c r="AM232" i="2"/>
  <c r="AE232" i="2"/>
  <c r="AA232" i="2"/>
  <c r="AM231" i="2"/>
  <c r="AE231" i="2"/>
  <c r="AN231" i="2" s="1"/>
  <c r="AA231" i="2"/>
  <c r="AO231" i="2" s="1"/>
  <c r="AM230" i="2"/>
  <c r="AN230" i="2" s="1"/>
  <c r="AA230" i="2"/>
  <c r="AO230" i="2" s="1"/>
  <c r="AO229" i="2"/>
  <c r="AM229" i="2"/>
  <c r="AE229" i="2"/>
  <c r="AA229" i="2"/>
  <c r="AM228" i="2"/>
  <c r="AI228" i="2"/>
  <c r="AE228" i="2"/>
  <c r="AN228" i="2" s="1"/>
  <c r="AA228" i="2"/>
  <c r="AM227" i="2"/>
  <c r="AI227" i="2"/>
  <c r="AA227" i="2"/>
  <c r="AO227" i="2" s="1"/>
  <c r="W227" i="2"/>
  <c r="AN227" i="2" s="1"/>
  <c r="AI226" i="2"/>
  <c r="AO226" i="2" s="1"/>
  <c r="AE226" i="2"/>
  <c r="AN226" i="2" s="1"/>
  <c r="AA226" i="2"/>
  <c r="AM225" i="2"/>
  <c r="AI225" i="2"/>
  <c r="AE225" i="2"/>
  <c r="AN225" i="2" s="1"/>
  <c r="AA225" i="2"/>
  <c r="AM224" i="2"/>
  <c r="AI224" i="2"/>
  <c r="AE224" i="2"/>
  <c r="AA224" i="2"/>
  <c r="AO224" i="2" s="1"/>
  <c r="W224" i="2"/>
  <c r="AM223" i="2"/>
  <c r="AI223" i="2"/>
  <c r="AE223" i="2"/>
  <c r="AA223" i="2"/>
  <c r="W223" i="2"/>
  <c r="AM222" i="2"/>
  <c r="AI222" i="2"/>
  <c r="AE222" i="2"/>
  <c r="AA222" i="2"/>
  <c r="AM221" i="2"/>
  <c r="AN221" i="2" s="1"/>
  <c r="AI221" i="2"/>
  <c r="AO221" i="2" s="1"/>
  <c r="AM220" i="2"/>
  <c r="AI220" i="2"/>
  <c r="AE220" i="2"/>
  <c r="AA220" i="2"/>
  <c r="W220" i="2"/>
  <c r="AN220" i="2" s="1"/>
  <c r="AO219" i="2"/>
  <c r="AM219" i="2"/>
  <c r="AN219" i="2" s="1"/>
  <c r="AI219" i="2"/>
  <c r="AA219" i="2"/>
  <c r="AN218" i="2"/>
  <c r="AI218" i="2"/>
  <c r="AA218" i="2"/>
  <c r="AO218" i="2" s="1"/>
  <c r="AN217" i="2"/>
  <c r="AM217" i="2"/>
  <c r="AI217" i="2"/>
  <c r="AE217" i="2"/>
  <c r="AA217" i="2"/>
  <c r="AM216" i="2"/>
  <c r="AI216" i="2"/>
  <c r="AE216" i="2"/>
  <c r="AA216" i="2"/>
  <c r="AO216" i="2" s="1"/>
  <c r="W216" i="2"/>
  <c r="AN216" i="2" s="1"/>
  <c r="AM215" i="2"/>
  <c r="AI215" i="2"/>
  <c r="AE215" i="2"/>
  <c r="AN215" i="2" s="1"/>
  <c r="AA215" i="2"/>
  <c r="AM214" i="2"/>
  <c r="AE214" i="2"/>
  <c r="AN214" i="2" s="1"/>
  <c r="AA214" i="2"/>
  <c r="AO214" i="2" s="1"/>
  <c r="AM213" i="2"/>
  <c r="AN213" i="2" s="1"/>
  <c r="AI213" i="2"/>
  <c r="AA213" i="2"/>
  <c r="AE212" i="2"/>
  <c r="AN212" i="2" s="1"/>
  <c r="AA212" i="2"/>
  <c r="AO212" i="2" s="1"/>
  <c r="AM211" i="2"/>
  <c r="AI211" i="2"/>
  <c r="AO211" i="2" s="1"/>
  <c r="AE211" i="2"/>
  <c r="AN211" i="2" s="1"/>
  <c r="AA211" i="2"/>
  <c r="AM210" i="2"/>
  <c r="AI210" i="2"/>
  <c r="AO210" i="2" s="1"/>
  <c r="AE210" i="2"/>
  <c r="AA210" i="2"/>
  <c r="AM209" i="2"/>
  <c r="AN209" i="2" s="1"/>
  <c r="AI209" i="2"/>
  <c r="AA209" i="2"/>
  <c r="F209" i="2"/>
  <c r="AN208" i="2"/>
  <c r="AM208" i="2"/>
  <c r="AA208" i="2"/>
  <c r="AO208" i="2" s="1"/>
  <c r="AM207" i="2"/>
  <c r="AN207" i="2" s="1"/>
  <c r="AA207" i="2"/>
  <c r="AO207" i="2" s="1"/>
  <c r="AN206" i="2"/>
  <c r="AI206" i="2"/>
  <c r="AO206" i="2" s="1"/>
  <c r="AN205" i="2"/>
  <c r="AI205" i="2"/>
  <c r="AO205" i="2" s="1"/>
  <c r="AE204" i="2"/>
  <c r="AN204" i="2" s="1"/>
  <c r="AA204" i="2"/>
  <c r="AO204" i="2" s="1"/>
  <c r="AM203" i="2"/>
  <c r="AN203" i="2" s="1"/>
  <c r="AI203" i="2"/>
  <c r="AA203" i="2"/>
  <c r="AO203" i="2" s="1"/>
  <c r="AO202" i="2"/>
  <c r="AM202" i="2"/>
  <c r="AN202" i="2" s="1"/>
  <c r="AI202" i="2"/>
  <c r="AA202" i="2"/>
  <c r="AO201" i="2"/>
  <c r="AM201" i="2"/>
  <c r="AN201" i="2" s="1"/>
  <c r="AI201" i="2"/>
  <c r="AM200" i="2"/>
  <c r="AN200" i="2" s="1"/>
  <c r="AI200" i="2"/>
  <c r="AA200" i="2"/>
  <c r="AM199" i="2"/>
  <c r="AN199" i="2" s="1"/>
  <c r="AI199" i="2"/>
  <c r="AA199" i="2"/>
  <c r="AO199" i="2" s="1"/>
  <c r="AO198" i="2"/>
  <c r="AE198" i="2"/>
  <c r="AN198" i="2" s="1"/>
  <c r="AO197" i="2"/>
  <c r="AE197" i="2"/>
  <c r="AN197" i="2" s="1"/>
  <c r="AN196" i="2"/>
  <c r="AI196" i="2"/>
  <c r="AA196" i="2"/>
  <c r="AO196" i="2" s="1"/>
  <c r="AM195" i="2"/>
  <c r="AN195" i="2" s="1"/>
  <c r="AI195" i="2"/>
  <c r="AO195" i="2" s="1"/>
  <c r="AE195" i="2"/>
  <c r="AA195" i="2"/>
  <c r="W195" i="2"/>
  <c r="AM194" i="2"/>
  <c r="AI194" i="2"/>
  <c r="AE194" i="2"/>
  <c r="AA194" i="2"/>
  <c r="W194" i="2"/>
  <c r="AN194" i="2" s="1"/>
  <c r="AM193" i="2"/>
  <c r="AI193" i="2"/>
  <c r="AE193" i="2"/>
  <c r="AA193" i="2"/>
  <c r="AM192" i="2"/>
  <c r="AI192" i="2"/>
  <c r="AA192" i="2"/>
  <c r="W192" i="2"/>
  <c r="T192" i="2"/>
  <c r="AI191" i="2"/>
  <c r="AE191" i="2"/>
  <c r="AN191" i="2" s="1"/>
  <c r="AA191" i="2"/>
  <c r="AO191" i="2" s="1"/>
  <c r="F191" i="2"/>
  <c r="AN190" i="2"/>
  <c r="AM190" i="2"/>
  <c r="AI190" i="2"/>
  <c r="AE190" i="2"/>
  <c r="AA190" i="2"/>
  <c r="W190" i="2"/>
  <c r="T190" i="2"/>
  <c r="AO189" i="2"/>
  <c r="AN189" i="2"/>
  <c r="AM189" i="2"/>
  <c r="AI189" i="2"/>
  <c r="AM188" i="2"/>
  <c r="AI188" i="2"/>
  <c r="AE188" i="2"/>
  <c r="AN188" i="2" s="1"/>
  <c r="AA188" i="2"/>
  <c r="AO188" i="2" s="1"/>
  <c r="AM187" i="2"/>
  <c r="AI187" i="2"/>
  <c r="AE187" i="2"/>
  <c r="AA187" i="2"/>
  <c r="T187" i="2"/>
  <c r="F187" i="2"/>
  <c r="AM186" i="2"/>
  <c r="AN186" i="2" s="1"/>
  <c r="AI186" i="2"/>
  <c r="AA186" i="2"/>
  <c r="AO186" i="2" s="1"/>
  <c r="AM185" i="2"/>
  <c r="AN185" i="2" s="1"/>
  <c r="AI185" i="2"/>
  <c r="AA185" i="2"/>
  <c r="T185" i="2"/>
  <c r="F185" i="2"/>
  <c r="AM184" i="2"/>
  <c r="AE184" i="2"/>
  <c r="AN184" i="2" s="1"/>
  <c r="AA184" i="2"/>
  <c r="AO184" i="2" s="1"/>
  <c r="AM183" i="2"/>
  <c r="AN183" i="2" s="1"/>
  <c r="AA183" i="2"/>
  <c r="AO183" i="2" s="1"/>
  <c r="AI182" i="2"/>
  <c r="AE182" i="2"/>
  <c r="AN182" i="2" s="1"/>
  <c r="AA182" i="2"/>
  <c r="F182" i="2"/>
  <c r="AI181" i="2"/>
  <c r="AE181" i="2"/>
  <c r="AN181" i="2" s="1"/>
  <c r="AA181" i="2"/>
  <c r="AO181" i="2" s="1"/>
  <c r="F181" i="2"/>
  <c r="AM180" i="2"/>
  <c r="AE180" i="2"/>
  <c r="AN180" i="2" s="1"/>
  <c r="AA180" i="2"/>
  <c r="AO180" i="2" s="1"/>
  <c r="AN179" i="2"/>
  <c r="AA179" i="2"/>
  <c r="AO179" i="2" s="1"/>
  <c r="F179" i="2"/>
  <c r="AO178" i="2"/>
  <c r="AM178" i="2"/>
  <c r="AE178" i="2"/>
  <c r="AN178" i="2" s="1"/>
  <c r="AO177" i="2"/>
  <c r="AN177" i="2"/>
  <c r="AM177" i="2"/>
  <c r="AE177" i="2"/>
  <c r="AO176" i="2"/>
  <c r="AN176" i="2"/>
  <c r="AA176" i="2"/>
  <c r="AM175" i="2"/>
  <c r="AI175" i="2"/>
  <c r="AO175" i="2" s="1"/>
  <c r="AE175" i="2"/>
  <c r="AA175" i="2"/>
  <c r="AM174" i="2"/>
  <c r="AI174" i="2"/>
  <c r="AE174" i="2"/>
  <c r="AA174" i="2"/>
  <c r="AN173" i="2"/>
  <c r="AM173" i="2"/>
  <c r="AI173" i="2"/>
  <c r="AA173" i="2"/>
  <c r="T173" i="2"/>
  <c r="AO172" i="2"/>
  <c r="AM172" i="2"/>
  <c r="AI172" i="2"/>
  <c r="AE172" i="2"/>
  <c r="AA172" i="2"/>
  <c r="W172" i="2"/>
  <c r="T172" i="2"/>
  <c r="AO171" i="2"/>
  <c r="AN171" i="2"/>
  <c r="AI171" i="2"/>
  <c r="AE171" i="2"/>
  <c r="AA171" i="2"/>
  <c r="AM170" i="2"/>
  <c r="AI170" i="2"/>
  <c r="AE170" i="2"/>
  <c r="AN170" i="2" s="1"/>
  <c r="AA170" i="2"/>
  <c r="T170" i="2"/>
  <c r="AI169" i="2"/>
  <c r="AO169" i="2" s="1"/>
  <c r="AE169" i="2"/>
  <c r="AN169" i="2" s="1"/>
  <c r="AM168" i="2"/>
  <c r="AI168" i="2"/>
  <c r="AO168" i="2" s="1"/>
  <c r="AE168" i="2"/>
  <c r="AN168" i="2" s="1"/>
  <c r="AA168" i="2"/>
  <c r="AM167" i="2"/>
  <c r="AI167" i="2"/>
  <c r="AE167" i="2"/>
  <c r="AA167" i="2"/>
  <c r="AO167" i="2" s="1"/>
  <c r="AN166" i="2"/>
  <c r="AI166" i="2"/>
  <c r="AA166" i="2"/>
  <c r="AO166" i="2" s="1"/>
  <c r="AM165" i="2"/>
  <c r="AI165" i="2"/>
  <c r="AE165" i="2"/>
  <c r="AN165" i="2" s="1"/>
  <c r="AA165" i="2"/>
  <c r="AO165" i="2" s="1"/>
  <c r="AM164" i="2"/>
  <c r="AI164" i="2"/>
  <c r="AE164" i="2"/>
  <c r="AA164" i="2"/>
  <c r="AO164" i="2" s="1"/>
  <c r="AM163" i="2"/>
  <c r="AI163" i="2"/>
  <c r="AE163" i="2"/>
  <c r="AN163" i="2" s="1"/>
  <c r="AA163" i="2"/>
  <c r="AM162" i="2"/>
  <c r="AI162" i="2"/>
  <c r="AA162" i="2"/>
  <c r="W162" i="2"/>
  <c r="T162" i="2"/>
  <c r="AO161" i="2"/>
  <c r="AN161" i="2"/>
  <c r="AE161" i="2"/>
  <c r="AM160" i="2"/>
  <c r="AI160" i="2"/>
  <c r="AE160" i="2"/>
  <c r="AA160" i="2"/>
  <c r="W160" i="2"/>
  <c r="T160" i="2"/>
  <c r="AM159" i="2"/>
  <c r="AI159" i="2"/>
  <c r="AE159" i="2"/>
  <c r="AN159" i="2" s="1"/>
  <c r="AA159" i="2"/>
  <c r="AO159" i="2" s="1"/>
  <c r="AI158" i="2"/>
  <c r="AE158" i="2"/>
  <c r="AA158" i="2"/>
  <c r="W158" i="2"/>
  <c r="AM157" i="2"/>
  <c r="AI157" i="2"/>
  <c r="AO157" i="2" s="1"/>
  <c r="AE157" i="2"/>
  <c r="W157" i="2"/>
  <c r="AM156" i="2"/>
  <c r="AI156" i="2"/>
  <c r="AE156" i="2"/>
  <c r="AA156" i="2"/>
  <c r="W156" i="2"/>
  <c r="AN156" i="2" s="1"/>
  <c r="T156" i="2"/>
  <c r="AO156" i="2" s="1"/>
  <c r="AO155" i="2"/>
  <c r="AN155" i="2"/>
  <c r="AO154" i="2"/>
  <c r="AN154" i="2"/>
  <c r="AO153" i="2"/>
  <c r="AN153" i="2"/>
  <c r="AO152" i="2"/>
  <c r="AN152" i="2"/>
  <c r="AO151" i="2"/>
  <c r="AN151" i="2"/>
  <c r="AO150" i="2"/>
  <c r="AN150" i="2"/>
  <c r="AO149" i="2"/>
  <c r="AN149" i="2"/>
  <c r="AO148" i="2"/>
  <c r="AN148" i="2"/>
  <c r="AO147" i="2"/>
  <c r="AN147" i="2"/>
  <c r="AO146" i="2"/>
  <c r="AN146" i="2"/>
  <c r="AO145" i="2"/>
  <c r="AN145" i="2"/>
  <c r="AO144" i="2"/>
  <c r="AN144" i="2"/>
  <c r="AO143" i="2"/>
  <c r="AN143" i="2"/>
  <c r="AO142" i="2"/>
  <c r="AN142" i="2"/>
  <c r="AO141" i="2"/>
  <c r="AN141" i="2"/>
  <c r="AO140" i="2"/>
  <c r="AN140" i="2"/>
  <c r="AO139" i="2"/>
  <c r="AN139" i="2"/>
  <c r="AO138" i="2"/>
  <c r="AN138" i="2"/>
  <c r="AM137" i="2"/>
  <c r="AN137" i="2" s="1"/>
  <c r="AI137" i="2"/>
  <c r="AO137" i="2" s="1"/>
  <c r="AO136" i="2"/>
  <c r="AM136" i="2"/>
  <c r="AE136" i="2"/>
  <c r="AA136" i="2"/>
  <c r="AM135" i="2"/>
  <c r="AN135" i="2" s="1"/>
  <c r="AI135" i="2"/>
  <c r="AO135" i="2" s="1"/>
  <c r="AM134" i="2"/>
  <c r="AE134" i="2"/>
  <c r="AN134" i="2" s="1"/>
  <c r="AA134" i="2"/>
  <c r="AO134" i="2" s="1"/>
  <c r="AM133" i="2"/>
  <c r="AN133" i="2" s="1"/>
  <c r="AI133" i="2"/>
  <c r="T133" i="2"/>
  <c r="AO133" i="2" s="1"/>
  <c r="AM132" i="2"/>
  <c r="AI132" i="2"/>
  <c r="AE132" i="2"/>
  <c r="AN132" i="2" s="1"/>
  <c r="AA132" i="2"/>
  <c r="AO132" i="2" s="1"/>
  <c r="AM131" i="2"/>
  <c r="AI131" i="2"/>
  <c r="AE131" i="2"/>
  <c r="AN131" i="2" s="1"/>
  <c r="AA131" i="2"/>
  <c r="AO131" i="2" s="1"/>
  <c r="AO130" i="2"/>
  <c r="AM130" i="2"/>
  <c r="AE130" i="2"/>
  <c r="AN130" i="2" s="1"/>
  <c r="AO129" i="2"/>
  <c r="AM129" i="2"/>
  <c r="AE129" i="2"/>
  <c r="AN129" i="2" s="1"/>
  <c r="AM128" i="2"/>
  <c r="AE128" i="2"/>
  <c r="AA128" i="2"/>
  <c r="AO128" i="2" s="1"/>
  <c r="AO127" i="2"/>
  <c r="AN127" i="2"/>
  <c r="AM127" i="2"/>
  <c r="AI127" i="2"/>
  <c r="AM126" i="2"/>
  <c r="AN126" i="2" s="1"/>
  <c r="AA126" i="2"/>
  <c r="AO126" i="2" s="1"/>
  <c r="AO125" i="2"/>
  <c r="AN125" i="2"/>
  <c r="AM125" i="2"/>
  <c r="AM124" i="2"/>
  <c r="AI124" i="2"/>
  <c r="AE124" i="2"/>
  <c r="AN124" i="2" s="1"/>
  <c r="AA124" i="2"/>
  <c r="AO124" i="2" s="1"/>
  <c r="AM123" i="2"/>
  <c r="AI123" i="2"/>
  <c r="AO123" i="2" s="1"/>
  <c r="AE123" i="2"/>
  <c r="AM122" i="2"/>
  <c r="AI122" i="2"/>
  <c r="AE122" i="2"/>
  <c r="AN122" i="2" s="1"/>
  <c r="AA122" i="2"/>
  <c r="AO122" i="2" s="1"/>
  <c r="AO121" i="2"/>
  <c r="AM121" i="2"/>
  <c r="AE121" i="2"/>
  <c r="AM120" i="2"/>
  <c r="AI120" i="2"/>
  <c r="AE120" i="2"/>
  <c r="AN120" i="2" s="1"/>
  <c r="AA120" i="2"/>
  <c r="AO120" i="2" s="1"/>
  <c r="AO119" i="2"/>
  <c r="AM119" i="2"/>
  <c r="AE119" i="2"/>
  <c r="AN119" i="2" s="1"/>
  <c r="AM118" i="2"/>
  <c r="AI118" i="2"/>
  <c r="AO118" i="2" s="1"/>
  <c r="AE118" i="2"/>
  <c r="AN118" i="2" s="1"/>
  <c r="AO117" i="2"/>
  <c r="AN117" i="2"/>
  <c r="AM117" i="2"/>
  <c r="AI117" i="2"/>
  <c r="AE117" i="2"/>
  <c r="AM116" i="2"/>
  <c r="AI116" i="2"/>
  <c r="AE116" i="2"/>
  <c r="AN116" i="2" s="1"/>
  <c r="AA116" i="2"/>
  <c r="AO116" i="2" s="1"/>
  <c r="T116" i="2"/>
  <c r="AM115" i="2"/>
  <c r="AI115" i="2"/>
  <c r="AO115" i="2" s="1"/>
  <c r="AE115" i="2"/>
  <c r="AN115" i="2" s="1"/>
  <c r="AM114" i="2"/>
  <c r="AI114" i="2"/>
  <c r="AE114" i="2"/>
  <c r="AN114" i="2" s="1"/>
  <c r="AA114" i="2"/>
  <c r="T114" i="2"/>
  <c r="AM113" i="2"/>
  <c r="AE113" i="2"/>
  <c r="AA113" i="2"/>
  <c r="AO113" i="2" s="1"/>
  <c r="W113" i="2"/>
  <c r="AN113" i="2" s="1"/>
  <c r="AN112" i="2"/>
  <c r="AM112" i="2"/>
  <c r="AI112" i="2"/>
  <c r="AE112" i="2"/>
  <c r="AA112" i="2"/>
  <c r="AO112" i="2" s="1"/>
  <c r="W112" i="2"/>
  <c r="AM111" i="2"/>
  <c r="AI111" i="2"/>
  <c r="AO111" i="2" s="1"/>
  <c r="AE111" i="2"/>
  <c r="AA111" i="2"/>
  <c r="W111" i="2"/>
  <c r="AM110" i="2"/>
  <c r="AI110" i="2"/>
  <c r="AE110" i="2"/>
  <c r="AN110" i="2" s="1"/>
  <c r="AA110" i="2"/>
  <c r="W110" i="2"/>
  <c r="T110" i="2"/>
  <c r="AM109" i="2"/>
  <c r="AI109" i="2"/>
  <c r="AE109" i="2"/>
  <c r="AA109" i="2"/>
  <c r="AO109" i="2" s="1"/>
  <c r="W109" i="2"/>
  <c r="AN109" i="2" s="1"/>
  <c r="AM108" i="2"/>
  <c r="AI108" i="2"/>
  <c r="AO108" i="2" s="1"/>
  <c r="AE108" i="2"/>
  <c r="AN108" i="2" s="1"/>
  <c r="AM107" i="2"/>
  <c r="AI107" i="2"/>
  <c r="AO107" i="2" s="1"/>
  <c r="AE107" i="2"/>
  <c r="AN107" i="2" s="1"/>
  <c r="AM106" i="2"/>
  <c r="AI106" i="2"/>
  <c r="AE106" i="2"/>
  <c r="AA106" i="2"/>
  <c r="W106" i="2"/>
  <c r="AN106" i="2" s="1"/>
  <c r="T106" i="2"/>
  <c r="AO106" i="2" s="1"/>
  <c r="AO105" i="2"/>
  <c r="AM105" i="2"/>
  <c r="AE105" i="2"/>
  <c r="AA105" i="2"/>
  <c r="F105" i="2"/>
  <c r="AM104" i="2"/>
  <c r="AE104" i="2"/>
  <c r="AA104" i="2"/>
  <c r="AO104" i="2" s="1"/>
  <c r="W104" i="2"/>
  <c r="AN104" i="2" s="1"/>
  <c r="AM103" i="2"/>
  <c r="AI103" i="2"/>
  <c r="AO103" i="2" s="1"/>
  <c r="AE103" i="2"/>
  <c r="AN103" i="2" s="1"/>
  <c r="AO102" i="2"/>
  <c r="AM102" i="2"/>
  <c r="AE102" i="2"/>
  <c r="AN102" i="2" s="1"/>
  <c r="W102" i="2"/>
  <c r="AM101" i="2"/>
  <c r="AI101" i="2"/>
  <c r="AO101" i="2" s="1"/>
  <c r="AE101" i="2"/>
  <c r="AN101" i="2" s="1"/>
  <c r="AO100" i="2"/>
  <c r="AM100" i="2"/>
  <c r="AE100" i="2"/>
  <c r="AN100" i="2" s="1"/>
  <c r="W100" i="2"/>
  <c r="AM99" i="2"/>
  <c r="AE99" i="2"/>
  <c r="AA99" i="2"/>
  <c r="AO99" i="2" s="1"/>
  <c r="AO98" i="2"/>
  <c r="AM98" i="2"/>
  <c r="AE98" i="2"/>
  <c r="AN98" i="2" s="1"/>
  <c r="AM97" i="2"/>
  <c r="AE97" i="2"/>
  <c r="AN97" i="2" s="1"/>
  <c r="AA97" i="2"/>
  <c r="AO97" i="2" s="1"/>
  <c r="AO96" i="2"/>
  <c r="AM96" i="2"/>
  <c r="AE96" i="2"/>
  <c r="W96" i="2"/>
  <c r="AN96" i="2" s="1"/>
  <c r="AO95" i="2"/>
  <c r="AN95" i="2"/>
  <c r="AO94" i="2"/>
  <c r="AN94" i="2"/>
  <c r="AO93" i="2"/>
  <c r="AN93" i="2"/>
  <c r="AO92" i="2"/>
  <c r="AN92" i="2"/>
  <c r="AO91" i="2"/>
  <c r="AN91" i="2"/>
  <c r="AO90" i="2"/>
  <c r="AN90" i="2"/>
  <c r="AO89" i="2"/>
  <c r="AN89" i="2"/>
  <c r="AO88" i="2"/>
  <c r="AN88" i="2"/>
  <c r="AO87" i="2"/>
  <c r="AN87" i="2"/>
  <c r="AO86" i="2"/>
  <c r="AN86" i="2"/>
  <c r="AO85" i="2"/>
  <c r="AN85" i="2"/>
  <c r="AO84" i="2"/>
  <c r="AN84" i="2"/>
  <c r="AO83" i="2"/>
  <c r="AN83" i="2"/>
  <c r="AO82" i="2"/>
  <c r="AN82" i="2"/>
  <c r="AO81" i="2"/>
  <c r="AN81" i="2"/>
  <c r="AO80" i="2"/>
  <c r="AN80" i="2"/>
  <c r="AO79" i="2"/>
  <c r="AN79" i="2"/>
  <c r="AO78" i="2"/>
  <c r="AN78" i="2"/>
  <c r="AO77" i="2"/>
  <c r="AN77" i="2"/>
  <c r="AO76" i="2"/>
  <c r="AN76" i="2"/>
  <c r="AO75" i="2"/>
  <c r="AN75" i="2"/>
  <c r="AO74" i="2"/>
  <c r="AN74" i="2"/>
  <c r="AO73" i="2"/>
  <c r="AN73" i="2"/>
  <c r="AO72" i="2"/>
  <c r="AN72" i="2"/>
  <c r="AO71" i="2"/>
  <c r="AN71" i="2"/>
  <c r="AO70" i="2"/>
  <c r="AN70" i="2"/>
  <c r="AO69" i="2"/>
  <c r="AN69" i="2"/>
  <c r="AO68" i="2"/>
  <c r="AN68" i="2"/>
  <c r="AO67" i="2"/>
  <c r="AN67" i="2"/>
  <c r="AO66" i="2"/>
  <c r="AN66" i="2"/>
  <c r="AO65" i="2"/>
  <c r="AN65" i="2"/>
  <c r="AO64" i="2"/>
  <c r="AN64" i="2"/>
  <c r="AO63" i="2"/>
  <c r="AN63" i="2"/>
  <c r="AO62" i="2"/>
  <c r="AN62" i="2"/>
  <c r="AO61" i="2"/>
  <c r="AN61" i="2"/>
  <c r="AO60" i="2"/>
  <c r="AN60" i="2"/>
  <c r="AO59" i="2"/>
  <c r="AN59" i="2"/>
  <c r="AO58" i="2"/>
  <c r="AN58" i="2"/>
  <c r="AO57" i="2"/>
  <c r="AN57" i="2"/>
  <c r="AO56" i="2"/>
  <c r="AN56" i="2"/>
  <c r="AO55" i="2"/>
  <c r="AN55" i="2"/>
  <c r="AM54" i="2"/>
  <c r="AI54" i="2"/>
  <c r="AE54" i="2"/>
  <c r="AN54" i="2" s="1"/>
  <c r="AA54" i="2"/>
  <c r="AO54" i="2" s="1"/>
  <c r="AO53" i="2"/>
  <c r="AN53" i="2"/>
  <c r="AM52" i="2"/>
  <c r="AI52" i="2"/>
  <c r="AE52" i="2"/>
  <c r="AN52" i="2" s="1"/>
  <c r="AA52" i="2"/>
  <c r="AO52" i="2" s="1"/>
  <c r="AO51" i="2"/>
  <c r="AN51" i="2"/>
  <c r="AO50" i="2"/>
  <c r="AN50" i="2"/>
  <c r="AO49" i="2"/>
  <c r="AM49" i="2"/>
  <c r="AE49" i="2"/>
  <c r="AN49" i="2" s="1"/>
  <c r="AI48" i="2"/>
  <c r="AE48" i="2"/>
  <c r="AN48" i="2" s="1"/>
  <c r="AA48" i="2"/>
  <c r="AO48" i="2" s="1"/>
  <c r="AE47" i="2"/>
  <c r="AN47" i="2" s="1"/>
  <c r="AA47" i="2"/>
  <c r="AO47" i="2" s="1"/>
  <c r="AO46" i="2"/>
  <c r="AM46" i="2"/>
  <c r="AE46" i="2"/>
  <c r="AN46" i="2" s="1"/>
  <c r="AO45" i="2"/>
  <c r="AE45" i="2"/>
  <c r="AN45" i="2" s="1"/>
  <c r="AA45" i="2"/>
  <c r="AO44" i="2"/>
  <c r="AM44" i="2"/>
  <c r="AE44" i="2"/>
  <c r="AN44" i="2" s="1"/>
  <c r="AO43" i="2"/>
  <c r="AM43" i="2"/>
  <c r="AE43" i="2"/>
  <c r="AM42" i="2"/>
  <c r="AI42" i="2"/>
  <c r="AE42" i="2"/>
  <c r="AN42" i="2" s="1"/>
  <c r="AA42" i="2"/>
  <c r="T42" i="2"/>
  <c r="AO41" i="2"/>
  <c r="AN41" i="2"/>
  <c r="AM41" i="2"/>
  <c r="AE41" i="2"/>
  <c r="AM40" i="2"/>
  <c r="AI40" i="2"/>
  <c r="AE40" i="2"/>
  <c r="AN40" i="2" s="1"/>
  <c r="AA40" i="2"/>
  <c r="T40" i="2"/>
  <c r="AO40" i="2" s="1"/>
  <c r="AI39" i="2"/>
  <c r="AO39" i="2" s="1"/>
  <c r="AE39" i="2"/>
  <c r="AN39" i="2" s="1"/>
  <c r="AM38" i="2"/>
  <c r="AE38" i="2"/>
  <c r="AN38" i="2" s="1"/>
  <c r="AA38" i="2"/>
  <c r="AO38" i="2" s="1"/>
  <c r="AO37" i="2"/>
  <c r="AM37" i="2"/>
  <c r="AE37" i="2"/>
  <c r="AN37" i="2" s="1"/>
  <c r="AI36" i="2"/>
  <c r="AO36" i="2" s="1"/>
  <c r="AE36" i="2"/>
  <c r="AN36" i="2" s="1"/>
  <c r="AM35" i="2"/>
  <c r="AE35" i="2"/>
  <c r="AN35" i="2" s="1"/>
  <c r="T35" i="2"/>
  <c r="AO35" i="2" s="1"/>
  <c r="AM34" i="2"/>
  <c r="AI34" i="2"/>
  <c r="AO34" i="2" s="1"/>
  <c r="AE34" i="2"/>
  <c r="AN34" i="2" s="1"/>
  <c r="W34" i="2"/>
  <c r="AO33" i="2"/>
  <c r="AN33" i="2"/>
  <c r="AM33" i="2"/>
  <c r="AI33" i="2"/>
  <c r="AE33" i="2"/>
  <c r="T33" i="2"/>
  <c r="AM32" i="2"/>
  <c r="AI32" i="2"/>
  <c r="AO32" i="2" s="1"/>
  <c r="AE32" i="2"/>
  <c r="AN32" i="2" s="1"/>
  <c r="AA32" i="2"/>
  <c r="AO31" i="2"/>
  <c r="AM31" i="2"/>
  <c r="AE31" i="2"/>
  <c r="AN31" i="2" s="1"/>
  <c r="AM30" i="2"/>
  <c r="AN30" i="2" s="1"/>
  <c r="AI30" i="2"/>
  <c r="AO30" i="2" s="1"/>
  <c r="AE30" i="2"/>
  <c r="AO29" i="2"/>
  <c r="AM29" i="2"/>
  <c r="AE29" i="2"/>
  <c r="AN29" i="2" s="1"/>
  <c r="AO28" i="2"/>
  <c r="AM28" i="2"/>
  <c r="AE28" i="2"/>
  <c r="AN28" i="2" s="1"/>
  <c r="AO27" i="2"/>
  <c r="AM27" i="2"/>
  <c r="AE27" i="2"/>
  <c r="AN27" i="2" s="1"/>
  <c r="AO26" i="2"/>
  <c r="AM26" i="2"/>
  <c r="AE26" i="2"/>
  <c r="AN26" i="2" s="1"/>
  <c r="AO25" i="2"/>
  <c r="AM25" i="2"/>
  <c r="AE25" i="2"/>
  <c r="AN25" i="2" s="1"/>
  <c r="AO24" i="2"/>
  <c r="AM24" i="2"/>
  <c r="AE24" i="2"/>
  <c r="AN24" i="2" s="1"/>
  <c r="AI23" i="2"/>
  <c r="AE23" i="2"/>
  <c r="AN23" i="2" s="1"/>
  <c r="T23" i="2"/>
  <c r="AI22" i="2"/>
  <c r="AE22" i="2"/>
  <c r="AN22" i="2" s="1"/>
  <c r="AA22" i="2"/>
  <c r="AO22" i="2" s="1"/>
  <c r="AE21" i="2"/>
  <c r="AN21" i="2" s="1"/>
  <c r="AA21" i="2"/>
  <c r="AO21" i="2" s="1"/>
  <c r="AM20" i="2"/>
  <c r="AI20" i="2"/>
  <c r="AE20" i="2"/>
  <c r="AN20" i="2" s="1"/>
  <c r="AA20" i="2"/>
  <c r="AO20" i="2" s="1"/>
  <c r="AN19" i="2"/>
  <c r="AM19" i="2"/>
  <c r="AI19" i="2"/>
  <c r="AA19" i="2"/>
  <c r="T19" i="2"/>
  <c r="AM18" i="2"/>
  <c r="AI18" i="2"/>
  <c r="AE18" i="2"/>
  <c r="AN18" i="2" s="1"/>
  <c r="AA18" i="2"/>
  <c r="AO18" i="2" s="1"/>
  <c r="AM17" i="2"/>
  <c r="AN17" i="2" s="1"/>
  <c r="AI17" i="2"/>
  <c r="AA17" i="2"/>
  <c r="T17" i="2"/>
  <c r="AO17" i="2" s="1"/>
  <c r="AM16" i="2"/>
  <c r="AI16" i="2"/>
  <c r="AE16" i="2"/>
  <c r="AN16" i="2" s="1"/>
  <c r="AA16" i="2"/>
  <c r="T16" i="2"/>
  <c r="AM15" i="2"/>
  <c r="AN15" i="2" s="1"/>
  <c r="AI15" i="2"/>
  <c r="AA15" i="2"/>
  <c r="AO15" i="2" s="1"/>
  <c r="AM14" i="2"/>
  <c r="AI14" i="2"/>
  <c r="AE14" i="2"/>
  <c r="AN14" i="2" s="1"/>
  <c r="AA14" i="2"/>
  <c r="AM13" i="2"/>
  <c r="AI13" i="2"/>
  <c r="AE13" i="2"/>
  <c r="AN13" i="2" s="1"/>
  <c r="AA13" i="2"/>
  <c r="AO13" i="2" s="1"/>
  <c r="AM12" i="2"/>
  <c r="AN12" i="2" s="1"/>
  <c r="AI12" i="2"/>
  <c r="AO12" i="2" s="1"/>
  <c r="AE12" i="2"/>
  <c r="AM11" i="2"/>
  <c r="AI11" i="2"/>
  <c r="AO11" i="2" s="1"/>
  <c r="AE11" i="2"/>
  <c r="AN11" i="2" s="1"/>
  <c r="AN10" i="2"/>
  <c r="AM10" i="2"/>
  <c r="AI10" i="2"/>
  <c r="AE10" i="2"/>
  <c r="AA10" i="2"/>
  <c r="AO10" i="2" s="1"/>
  <c r="W10" i="2"/>
  <c r="AO9" i="2"/>
  <c r="AM9" i="2"/>
  <c r="AE9" i="2"/>
  <c r="AM8" i="2"/>
  <c r="AE8" i="2"/>
  <c r="AN8" i="2" s="1"/>
  <c r="AA8" i="2"/>
  <c r="AO8" i="2" s="1"/>
  <c r="AN7" i="2"/>
  <c r="AI7" i="2"/>
  <c r="AA7" i="2"/>
  <c r="AO7" i="2" s="1"/>
  <c r="AN6" i="2"/>
  <c r="AA6" i="2"/>
  <c r="AO6" i="2" s="1"/>
  <c r="AN5" i="2"/>
  <c r="AA5" i="2"/>
  <c r="AO5" i="2" s="1"/>
  <c r="AM4" i="2"/>
  <c r="AE4" i="2"/>
  <c r="AN4" i="2" s="1"/>
  <c r="AA4" i="2"/>
  <c r="AO4" i="2" s="1"/>
  <c r="AN3" i="2"/>
  <c r="AA3" i="2"/>
  <c r="AO3" i="2" s="1"/>
  <c r="AO42" i="2" l="1"/>
  <c r="AN128" i="2"/>
  <c r="AN158" i="2"/>
  <c r="AO160" i="2"/>
  <c r="AN172" i="2"/>
  <c r="AN175" i="2"/>
  <c r="AO190" i="2"/>
  <c r="AO194" i="2"/>
  <c r="AN99" i="2"/>
  <c r="AN111" i="2"/>
  <c r="AN162" i="2"/>
  <c r="AO185" i="2"/>
  <c r="AN210" i="2"/>
  <c r="AN9" i="2"/>
  <c r="AN105" i="2"/>
  <c r="AO110" i="2"/>
  <c r="AO114" i="2"/>
  <c r="AN121" i="2"/>
  <c r="AN157" i="2"/>
  <c r="AN164" i="2"/>
  <c r="AO174" i="2"/>
  <c r="AN223" i="2"/>
  <c r="AN246" i="2"/>
  <c r="AO14" i="2"/>
  <c r="AO16" i="2"/>
  <c r="AO19" i="2"/>
  <c r="AO23" i="2"/>
  <c r="AN43" i="2"/>
  <c r="AN123" i="2"/>
  <c r="AO187" i="2"/>
  <c r="AO192" i="2"/>
  <c r="AN136" i="2"/>
  <c r="AO158" i="2"/>
  <c r="AN160" i="2"/>
  <c r="AO162" i="2"/>
  <c r="AN167" i="2"/>
  <c r="AO173" i="2"/>
  <c r="AN187" i="2"/>
  <c r="AN192" i="2"/>
  <c r="AO200" i="2"/>
  <c r="AO223" i="2"/>
  <c r="AO228" i="2"/>
  <c r="AN232" i="2"/>
  <c r="AN235" i="2"/>
  <c r="AO237" i="2"/>
  <c r="AO242" i="2"/>
  <c r="AO246" i="2"/>
  <c r="AN247" i="2"/>
  <c r="AN360" i="2"/>
  <c r="AN366" i="2"/>
  <c r="AN379" i="2"/>
  <c r="AO383" i="2"/>
  <c r="AO390" i="2"/>
  <c r="AO404" i="2"/>
  <c r="AN412" i="2"/>
  <c r="AN415" i="2"/>
  <c r="AN427" i="2"/>
  <c r="AO461" i="2"/>
  <c r="AO468" i="2"/>
  <c r="AN474" i="2"/>
  <c r="AN483" i="2"/>
  <c r="AO490" i="2"/>
  <c r="AN507" i="2"/>
  <c r="AN510" i="2"/>
  <c r="AN525" i="2"/>
  <c r="AN561" i="2"/>
  <c r="AO592" i="2"/>
  <c r="AO594" i="2"/>
  <c r="AO598" i="2"/>
  <c r="AN634" i="2"/>
  <c r="AO641" i="2"/>
  <c r="AO643" i="2"/>
  <c r="AN661" i="2"/>
  <c r="AO680" i="2"/>
  <c r="AO729" i="2"/>
  <c r="AN730" i="2"/>
  <c r="AN736" i="2"/>
  <c r="AN761" i="2"/>
  <c r="AO792" i="2"/>
  <c r="AO803" i="2"/>
  <c r="AN822" i="2"/>
  <c r="AO825" i="2"/>
  <c r="AO832" i="2"/>
  <c r="AN837" i="2"/>
  <c r="AN237" i="2"/>
  <c r="AN242" i="2"/>
  <c r="AN357" i="2"/>
  <c r="AN437" i="2"/>
  <c r="AN528" i="2"/>
  <c r="AN535" i="2"/>
  <c r="AO560" i="2"/>
  <c r="AN564" i="2"/>
  <c r="AN566" i="2"/>
  <c r="AN570" i="2"/>
  <c r="AO600" i="2"/>
  <c r="AN602" i="2"/>
  <c r="AN610" i="2"/>
  <c r="AO628" i="2"/>
  <c r="AN633" i="2"/>
  <c r="AO635" i="2"/>
  <c r="AN643" i="2"/>
  <c r="AN659" i="2"/>
  <c r="AN680" i="2"/>
  <c r="AN704" i="2"/>
  <c r="AN729" i="2"/>
  <c r="AO741" i="2"/>
  <c r="AN763" i="2"/>
  <c r="AO802" i="2"/>
  <c r="AN803" i="2"/>
  <c r="AN806" i="2"/>
  <c r="AO810" i="2"/>
  <c r="AO838" i="2"/>
  <c r="AN841" i="2"/>
  <c r="AN393" i="2"/>
  <c r="AN534" i="2"/>
  <c r="AN560" i="2"/>
  <c r="AN655" i="2"/>
  <c r="AO739" i="2"/>
  <c r="AN836" i="2"/>
  <c r="AO385" i="2"/>
  <c r="AO395" i="2"/>
  <c r="AO465" i="2"/>
  <c r="AN470" i="2"/>
  <c r="AN491" i="2"/>
  <c r="AN506" i="2"/>
  <c r="AO518" i="2"/>
  <c r="AN524" i="2"/>
  <c r="AN831" i="2"/>
  <c r="AO193" i="2"/>
  <c r="AO220" i="2"/>
  <c r="AN222" i="2"/>
  <c r="AO225" i="2"/>
  <c r="AO241" i="2"/>
  <c r="AO243" i="2"/>
  <c r="AO326" i="2"/>
  <c r="AO356" i="2"/>
  <c r="AO361" i="2"/>
  <c r="AO392" i="2"/>
  <c r="AN465" i="2"/>
  <c r="AO475" i="2"/>
  <c r="AO488" i="2"/>
  <c r="AN518" i="2"/>
  <c r="AN527" i="2"/>
  <c r="AN559" i="2"/>
  <c r="AO569" i="2"/>
  <c r="AN571" i="2"/>
  <c r="AN594" i="2"/>
  <c r="AN600" i="2"/>
  <c r="AO602" i="2"/>
  <c r="AN605" i="2"/>
  <c r="AO611" i="2"/>
  <c r="AN613" i="2"/>
  <c r="AN630" i="2"/>
  <c r="AO652" i="2"/>
  <c r="AO654" i="2"/>
  <c r="AO659" i="2"/>
  <c r="AO662" i="2"/>
  <c r="AO677" i="2"/>
  <c r="AO702" i="2"/>
  <c r="AO707" i="2"/>
  <c r="AO718" i="2"/>
  <c r="AO738" i="2"/>
  <c r="AO799" i="2"/>
  <c r="AO804" i="2"/>
  <c r="AO808" i="2"/>
  <c r="AN810" i="2"/>
  <c r="AN814" i="2"/>
  <c r="AO816" i="2"/>
  <c r="AN821" i="2"/>
  <c r="AN827" i="2"/>
  <c r="AN829" i="2"/>
  <c r="AN839" i="2"/>
  <c r="AN849" i="2"/>
  <c r="AO163" i="2"/>
  <c r="AO170" i="2"/>
  <c r="AN174" i="2"/>
  <c r="AO182" i="2"/>
  <c r="AN193" i="2"/>
  <c r="AO209" i="2"/>
  <c r="AO213" i="2"/>
  <c r="AO215" i="2"/>
  <c r="AO222" i="2"/>
  <c r="AN224" i="2"/>
  <c r="AN241" i="2"/>
  <c r="AO247" i="2"/>
  <c r="AN287" i="2"/>
  <c r="AN299" i="2"/>
  <c r="AN369" i="2"/>
  <c r="AO387" i="2"/>
  <c r="AN392" i="2"/>
  <c r="AN409" i="2"/>
  <c r="AN414" i="2"/>
  <c r="AN421" i="2"/>
  <c r="AO463" i="2"/>
  <c r="AO469" i="2"/>
  <c r="AN485" i="2"/>
  <c r="AN505" i="2"/>
  <c r="AN509" i="2"/>
  <c r="AN512" i="2"/>
  <c r="AN515" i="2"/>
  <c r="AN526" i="2"/>
  <c r="AN531" i="2"/>
  <c r="AN533" i="2"/>
  <c r="AO558" i="2"/>
  <c r="AN569" i="2"/>
  <c r="AO599" i="2"/>
  <c r="AN603" i="2"/>
  <c r="AN611" i="2"/>
  <c r="AN652" i="2"/>
  <c r="AN683" i="2"/>
  <c r="AN718" i="2"/>
  <c r="AN726" i="2"/>
  <c r="AN728" i="2"/>
  <c r="AO730" i="2"/>
  <c r="AN738" i="2"/>
  <c r="AO798" i="2"/>
  <c r="AN804" i="2"/>
  <c r="AO822" i="2"/>
  <c r="AN825" i="2"/>
  <c r="AN828" i="2"/>
  <c r="AO836" i="2"/>
  <c r="AN842" i="2"/>
  <c r="AN853" i="2"/>
  <c r="AO366" i="2"/>
  <c r="AN391" i="2"/>
  <c r="AO504" i="2"/>
  <c r="AN517" i="2"/>
  <c r="AN521" i="2"/>
  <c r="AN838" i="2"/>
  <c r="AO217" i="2"/>
  <c r="AN229" i="2"/>
  <c r="AN249" i="2"/>
  <c r="AO251" i="2"/>
  <c r="AN289" i="2"/>
  <c r="AN292" i="2"/>
  <c r="AN331" i="2"/>
  <c r="AN358" i="2"/>
  <c r="AN461" i="2"/>
  <c r="AO466" i="2"/>
  <c r="AN511" i="2"/>
  <c r="AO516" i="2"/>
  <c r="AO525" i="2"/>
  <c r="AN536" i="2"/>
  <c r="AO561" i="2"/>
  <c r="AN592" i="2"/>
  <c r="AO626" i="2"/>
  <c r="AN701" i="2"/>
  <c r="AN766" i="2"/>
  <c r="AN807" i="2"/>
  <c r="AN818" i="2"/>
  <c r="AO824" i="2"/>
  <c r="AO827" i="2"/>
  <c r="AN833" i="2"/>
  <c r="AO839" i="2"/>
  <c r="AN851" i="2"/>
  <c r="AO358" i="2"/>
  <c r="AN389" i="2"/>
  <c r="AN410" i="2"/>
  <c r="AN425" i="2"/>
  <c r="AN290" i="2"/>
  <c r="AN297" i="2"/>
  <c r="AN336" i="2"/>
  <c r="AO379" i="2"/>
  <c r="AN395" i="2"/>
  <c r="AO527" i="2"/>
  <c r="AO394" i="2"/>
  <c r="AN593" i="2"/>
  <c r="AO332" i="2"/>
  <c r="AN286" i="2"/>
  <c r="AN508" i="2"/>
  <c r="AN520" i="2"/>
  <c r="AO238" i="2"/>
  <c r="AN480" i="2"/>
  <c r="AN598" i="2"/>
</calcChain>
</file>

<file path=xl/sharedStrings.xml><?xml version="1.0" encoding="utf-8"?>
<sst xmlns="http://schemas.openxmlformats.org/spreadsheetml/2006/main" count="5137" uniqueCount="1574">
  <si>
    <t>Cyberincidentnum</t>
  </si>
  <si>
    <t>Dyadpair</t>
  </si>
  <si>
    <t>StateA</t>
  </si>
  <si>
    <t>StateB</t>
  </si>
  <si>
    <t>Name</t>
  </si>
  <si>
    <t>interactionstartdate</t>
  </si>
  <si>
    <t>interactionenddate</t>
  </si>
  <si>
    <t>method</t>
  </si>
  <si>
    <t>targettype</t>
  </si>
  <si>
    <t>initiator</t>
  </si>
  <si>
    <t>cyber_objective</t>
  </si>
  <si>
    <t>information_operation</t>
  </si>
  <si>
    <t>objective_achievement</t>
  </si>
  <si>
    <t xml:space="preserve">Concession </t>
  </si>
  <si>
    <t>3rdpartyinitiator</t>
  </si>
  <si>
    <t>severity</t>
  </si>
  <si>
    <t>damage type</t>
  </si>
  <si>
    <t>Crit Inf</t>
  </si>
  <si>
    <t>Supply Ch</t>
  </si>
  <si>
    <t>Ransomware</t>
  </si>
  <si>
    <t>Political Objective</t>
  </si>
  <si>
    <t>Sources1</t>
  </si>
  <si>
    <t>Sources2</t>
  </si>
  <si>
    <t>Sources3</t>
  </si>
  <si>
    <t>Sources4</t>
  </si>
  <si>
    <t>Sources5</t>
  </si>
  <si>
    <t>Justice</t>
  </si>
  <si>
    <t>Cert</t>
  </si>
  <si>
    <t>FBI</t>
  </si>
  <si>
    <t>US</t>
  </si>
  <si>
    <t>Russia</t>
  </si>
  <si>
    <t>Regin malware campaign</t>
  </si>
  <si>
    <t xml:space="preserve">Publically available sources claim that Reign malware sophisticated NSA backdoor, known to have infected Russian government networks and steal sensitive information </t>
  </si>
  <si>
    <t>https://www.symantec.com/content/dam/symantec/docs/security-center/white-papers/regin-top-tier-espionage-tool-15-en.pdf</t>
  </si>
  <si>
    <t>https://www.zdnet.com/article/infamous-regin-malware-linked-to-spy-tools-used-by-nsa-five-eyes-intelligence/</t>
  </si>
  <si>
    <t>https://www.spiegel.de/international/world/regin-malware-unmasked-as-nsa-tool-after-spiegel-publishes-source-code-a-1015255.html</t>
  </si>
  <si>
    <t>QWERTY keystroke log</t>
  </si>
  <si>
    <t>Publically available sources claim that Part of the Reign campaign, this sophisticated keystroke program was able to steal passwords and access secure networks</t>
  </si>
  <si>
    <t>https://www.csoonline.com/article/2875739/microsoft-subnet/researchers-link-qwerty-keylogger-code-to-nsa-and-five-eyes-regin-espionage-malware.html</t>
  </si>
  <si>
    <t>https://www.networkworld.com/article/2876113/link-between-nsa-and-regin-cyberespionage-malware-becomes-clearer.html</t>
  </si>
  <si>
    <t>Duke Series_A</t>
  </si>
  <si>
    <t>Access networks of geopolitical interest to Russia</t>
  </si>
  <si>
    <t>https://www.f-secure.com/documents/996508/1030745/dukes_whitepaper.pdf</t>
  </si>
  <si>
    <t>US govt employee in Georgia hacked</t>
  </si>
  <si>
    <t>To distract US diplomats in Tiblisi during the Five Day Russo-Georgian War of 2008.</t>
  </si>
  <si>
    <t>http://www.ismlab.usf.edu/isec/files/Georgia-Cyber-Attack-NATO-Aug-2008.pdf</t>
  </si>
  <si>
    <t>https://www.wired.com/2008/08/georgia-under-o/</t>
  </si>
  <si>
    <t xml:space="preserve">Agent.bz/CENTCOM </t>
  </si>
  <si>
    <t xml:space="preserve">Retaliation for the US missile defense system in Europe; penetrate US defense networks </t>
  </si>
  <si>
    <t>https://www.wired.com/2010/08/insiders-doubt-2008-pentagon-hack-was-foreign-spy-attack/</t>
  </si>
  <si>
    <t>Buckshot Yankee</t>
  </si>
  <si>
    <t xml:space="preserve">Publically available sources claim that Defensive measure to deter further attempts to steal sensitive information from the Pentagon through raising the potential costs incurred by US retaliation. </t>
  </si>
  <si>
    <t>http://www.washingtonpost.com/wp-dyn/content/article/2010/08/24/AR2010082406495.html, https://apps.dtic.mil/sti/citations/ADA527707, https://www.washingtonpost.com/world/national-security/key-players-in-operation-buckshot-yankee/2011/12/08/gIQASJaSgO_story.html</t>
  </si>
  <si>
    <t>Sandworm_A</t>
  </si>
  <si>
    <t>Network intrusion (zero day exploit)</t>
  </si>
  <si>
    <t>https://www.wired.com/story/russian-hacking-teams-infrastructure/</t>
  </si>
  <si>
    <t>https://news.sky.com/story/russia-cyber-attacks-what-we-know-so-far-11517151</t>
  </si>
  <si>
    <t>Power grid hacked, traced to Russia</t>
  </si>
  <si>
    <t>To seek a potential vulnerability, or weak point, in the US power grid to exploit, Capability demonstration</t>
  </si>
  <si>
    <t>https://www.bbc.com/news/technology-44937787</t>
  </si>
  <si>
    <t>https://www.nytimes.com/2018/07/27/us/politics/russian-hackers-electric-grid-elections-.html</t>
  </si>
  <si>
    <t>Russian Info Swipe_A</t>
  </si>
  <si>
    <t>Russia hacks and steals sensitive information from defense contractors in US and Canada and multiple oil company Exxon Mobi and UK's BP</t>
  </si>
  <si>
    <t>https://www.symantec.com/blogs/threat-intelligence/dragonfly-energy-sector-cyber-attacks</t>
  </si>
  <si>
    <t>Yahoo breach 2</t>
  </si>
  <si>
    <t xml:space="preserve">3 billion PII stolen, separate from 2014 breach </t>
  </si>
  <si>
    <t>https://www.nytimes.com/2017/10/03/technology/yahoo-hack-3-billion-users.html</t>
  </si>
  <si>
    <t xml:space="preserve"> https://www.wired.com/story/yahoo-breach-three-billion-accounts/</t>
  </si>
  <si>
    <t>Operation Pawn Storm/World Doping Agency</t>
  </si>
  <si>
    <t>Trojan campaign against Blackwater, State Dept, and SAIC</t>
  </si>
  <si>
    <t>https://www.trendmicro.com/vinfo/us/security/news/cyber-attacks/operation-pawn-storm-fast-facts</t>
  </si>
  <si>
    <t xml:space="preserve"> https://blog.trendmicro.com/trendlabs-security-intelligence/tag/operation-pawn-storm/</t>
  </si>
  <si>
    <t>CyberBerkut NATO Websites_A</t>
  </si>
  <si>
    <t>Signal NATO members to avoid intervention in Ukraine</t>
  </si>
  <si>
    <t>https://www.reuters.com/article/us-ukraine-nato/nato-websites-hit-in-cyber-attack-linked-to-crimea-tension-idUSBREA2E0T320140316</t>
  </si>
  <si>
    <t>https://www.ft.com/content/b822d5cc-ace6-11e3-8ba3-00144feab7de</t>
  </si>
  <si>
    <t>Operation Pawn Storm: military networks (fake OWA)</t>
  </si>
  <si>
    <t>Backdoor intrusion in to military networks via spear phishing</t>
  </si>
  <si>
    <t>https://blog.trendmicro.com/trendlabs-security-intelligence/update-pawn-storm-new-targets-politically-motivated-campaigns/</t>
  </si>
  <si>
    <t>https://fcw.com/articles/2017/04/25/critical-trendmicro-pawn-storm.aspx</t>
  </si>
  <si>
    <t>Operation Pawn Storm: Nuclear power plants, newspapers</t>
  </si>
  <si>
    <t>Backdoor intrusion in to several commercial networks via spear phishing</t>
  </si>
  <si>
    <t>https://www.computerworld.com/article/2837824/cyberespionage-group-goes-phishing-for-outlook-web-app-users.ht</t>
  </si>
  <si>
    <t>US Banks hacked</t>
  </si>
  <si>
    <t>Seen as a retaliation on US targeted sanctions on Russians over the Ukraine conflcit</t>
  </si>
  <si>
    <t>https://www.americanbanker.com/articles/us-banks-caught-up-in-hacking-scheme-tied-to-russians</t>
  </si>
  <si>
    <t xml:space="preserve"> https://www.nytimes.com/2014/08/28/technology/hackers-target-banks-including-jpmorgan.html</t>
  </si>
  <si>
    <t>White House hack</t>
  </si>
  <si>
    <t>White House email server compromised, inclduing President Obama's</t>
  </si>
  <si>
    <t>https://www.washingtonpost.com/world/national-security/hackers-breach-some-white-house-computers/2014/10/28/2ddf2fa0-5ef7-11e4-91f7-5d89b5e8c251_story.html?utm_term=.0195817c8032</t>
  </si>
  <si>
    <t xml:space="preserve"> https://www.nytimes.com/2015/04/26/us/russian-hackers-read-obamas-unclassified-emails-officials-say.html</t>
  </si>
  <si>
    <t>State Dept hack</t>
  </si>
  <si>
    <t>State Dept unclassified email system breached and contained</t>
  </si>
  <si>
    <t>https://www.washingtonpost.com/world/national-security/new-details-emerge-about-2014-russian-hack-of-the-state-department-it-was-hand-to-hand-combat/2017/04/03/d89168e0-124c-11e7-833c-503e1f6394c9_story.html?utm_term=.d19a9fb4a985</t>
  </si>
  <si>
    <t xml:space="preserve"> https://arstechnica.com/tech-policy/2017/04/russias-hack-of-state-department-was-hand-to-hand-combat/</t>
  </si>
  <si>
    <t>Yahoo breach 1</t>
  </si>
  <si>
    <t xml:space="preserve">500 million Yahoo users' PII stolen by Russian hacking group </t>
  </si>
  <si>
    <t>https://www.nytimes.com/2016/09/23/technology/yahoo-hackers.html</t>
  </si>
  <si>
    <t xml:space="preserve"> https://slate.com/technology/2016/09/yahoo-hack-in-2014-exposed-500-million-user-credentials-company-confirms.html</t>
  </si>
  <si>
    <t xml:space="preserve">US </t>
  </si>
  <si>
    <t>DoD breach</t>
  </si>
  <si>
    <t xml:space="preserve">Attempt a breaching DoD unlcassified networks </t>
  </si>
  <si>
    <t>https://www.washingtonpost.com/world/national-security/us-suspects-russia-in-hack-of-pentagon-computer-network/2015/08/06/b80e1644-3c7a-11e5-9c2d-ed991d848c48_story.html?utm_term=.d58a36d9a267</t>
  </si>
  <si>
    <t xml:space="preserve"> https://www.usatoday.com/story/news/nation/2015/08/06/russia-reportedly-hacks-pentagon-email-system/31228625/</t>
  </si>
  <si>
    <t>2016 Presidential Election/Russia_1</t>
  </si>
  <si>
    <t xml:space="preserve">FSB/APT 29 hacks DNC and RNC and releases compromising information on the Democrats via Wikileaks and social media </t>
  </si>
  <si>
    <t>https://www.wired.com/story/dnc-lawsuit-reveals-key-details-2016-hack/</t>
  </si>
  <si>
    <t xml:space="preserve"> https://www.symantec.com/blogs/election-security/election-hacking-faq</t>
  </si>
  <si>
    <t>JCS network breach</t>
  </si>
  <si>
    <t xml:space="preserve">Breach of unclassified network of Joint Chiefs of Staff, system taken offline to stop spread </t>
  </si>
  <si>
    <t>https://www.thedailybeast.com/pentagon-hack-most-sophisticated-ever</t>
  </si>
  <si>
    <t xml:space="preserve"> https://www.cnn.com/2015/08/05/politics/joint-staff-email-hack-vulnerability/index.html</t>
  </si>
  <si>
    <t>ProjectSauron_A</t>
  </si>
  <si>
    <t xml:space="preserve">Publically available sources claim that APT targets and steals information from finance and telecoms </t>
  </si>
  <si>
    <t>https://arstechnica.com/information-technology/2016/08/researchers-crack-open-unusually-advanced-malware-that-hid-for-5-years/</t>
  </si>
  <si>
    <t>https://www.bbc.com/news/technology-37021957</t>
  </si>
  <si>
    <t>ProjectSauron_B</t>
  </si>
  <si>
    <t xml:space="preserve">Publically available sources claim that APT targets and steals information from military networks  </t>
  </si>
  <si>
    <t>2016 Presidential Election/Russia_2</t>
  </si>
  <si>
    <t xml:space="preserve">GRU/APT 28 hacks DNC, DCCC, and John Podesta and releases compromising information to Wikileaks and social media </t>
  </si>
  <si>
    <t>https://www.nytimes.com/2016/12/13/us/politics/russia-hack-election-dnc.html, https://www.fireeye.com/content/dam/fireeye-www/solutions/pdfs/st-senate-intel-committee-russia-election.pdf</t>
  </si>
  <si>
    <t>World Doping Agency Hacks</t>
  </si>
  <si>
    <t>linked to the Westinghouse Electric Corporation Chemical Weapons, and incident in Hague</t>
  </si>
  <si>
    <t>https://www.secureworldexpo.com/industry-news/how-russia-hacked-anti-doping-agencies</t>
  </si>
  <si>
    <t>https://www.nytimes.com/2019/10/28/sports/olympics/russia-doping-wada-hacked.html</t>
  </si>
  <si>
    <t>https://blogs.microsoft.com/on-the-issues/2019/10/28/cyberattacks-sporting-anti-doping/</t>
  </si>
  <si>
    <t>https://www.justice.gov/opa/pr/us-charges-russian-gru-officers-international-hacking-and-related-influence-and</t>
  </si>
  <si>
    <t>PowerDuke/APT29</t>
  </si>
  <si>
    <t xml:space="preserve">CozyBear group launches massive spear phishing campaign agains US think tanks hours after election </t>
  </si>
  <si>
    <t>https://www.volexity.com/blog/2016/11/09/powerduke-post-election-spear-phishing-campaigns-targeting-think-tanks-and-ngos/, https://techcrunch.com/2016/11/14/russian-hacking-team-the-dukes-targeting-ngos-and-think-tanks-after-trump-victory/</t>
  </si>
  <si>
    <t>Think Tank Hack</t>
  </si>
  <si>
    <t xml:space="preserve">CozyBear spear phishing against US think tanks after election </t>
  </si>
  <si>
    <t>https://www.volexity.com/blog/2016/11/09/powerduke-post-election-spear-phishing-campaigns-targeting-think-tanks-and-ngos/</t>
  </si>
  <si>
    <t>https://www.rand.org/pubs/research_reports/RRA382-1.html</t>
  </si>
  <si>
    <t>https://krebsonsecurity.com/2016/11/russian-dukes-of-hackers-pounce-on-trump-win/</t>
  </si>
  <si>
    <t>https://www.cfr.org/cyber-operations/attempted-compromise-us-think-tanks</t>
  </si>
  <si>
    <t>https://techcrunch.com/2016/11/14/russian-hacking-team-the-dukes-targeting-ngos-and-think-tanks-after-trump-victory/</t>
  </si>
  <si>
    <t>Attack on DoD Officals</t>
  </si>
  <si>
    <t>attempt to breach US DoD accounts</t>
  </si>
  <si>
    <t>https://www.theverge.com/2017/5/18/15658300/russia-hacking-twitter-bots-pentagon-putin-election</t>
  </si>
  <si>
    <t>https://time.com/4783932/inside-russia-social-media-war-america/</t>
  </si>
  <si>
    <t xml:space="preserve">Wolf Creek Phishing </t>
  </si>
  <si>
    <t>Attempt to breach (Wolf Creek) network and energy plants</t>
  </si>
  <si>
    <t>https://www.bbc.com/news/world-us-canada-40538061</t>
  </si>
  <si>
    <t>https://www.nytimes.com/2017/07/06/technology/nuclear-plant-hack-report.html</t>
  </si>
  <si>
    <t>https://www.wired.com/story/hack-brief-us-nuclear-power-breach/</t>
  </si>
  <si>
    <t>NotPetya_B</t>
  </si>
  <si>
    <t xml:space="preserve">NotPetya world wide breach of industry </t>
  </si>
  <si>
    <t>https://www.wired.com/story/notpetya-cyberattack-ukraine-russia-code-crashed-the-world/</t>
  </si>
  <si>
    <t>https://www.zdnet.com/article/blaming-russia-for-notpetya-was-coordinated-diplomatic-action/</t>
  </si>
  <si>
    <t>https://www.justice.gov/opa/pr/six-russian-gru-officers-charged-connection-worldwide-deployment-destructive-malware-and</t>
  </si>
  <si>
    <t>US Senator Hacking Attempt</t>
  </si>
  <si>
    <t>Election meddling</t>
  </si>
  <si>
    <t>https://www.npr.org/2018/07/26/632890327/russians-unsuccessfully-tried-to-hack-computers-of-democratic-sen-claire-mccaski</t>
  </si>
  <si>
    <t>Neptun (PHI)</t>
  </si>
  <si>
    <t xml:space="preserve">Neptun passive sniffer looking for admin commands </t>
  </si>
  <si>
    <t>https://symantec-enterprise-blogs.security.com/blogs/threat-intelligence/waterbug-espionage-governments</t>
  </si>
  <si>
    <t>https://www.cybersecurity-review.com/tag/waterbug/</t>
  </si>
  <si>
    <t>ShellRunner (PHIII)</t>
  </si>
  <si>
    <t xml:space="preserve">ShellRunner backdoor </t>
  </si>
  <si>
    <t>Meterpreter (PHII)</t>
  </si>
  <si>
    <t>Meterpreter backdoor to install spyware</t>
  </si>
  <si>
    <t>Senate Domain Attack</t>
  </si>
  <si>
    <t>Attempt to breach US Senate network</t>
  </si>
  <si>
    <t>https://www.cnn.com/2018/08/21/politics/microsoft-russia-american-politicians</t>
  </si>
  <si>
    <t>https://blogs.microsoft.com/on-the-issues/2018/08/20/we-are-taking-new-steps-against-broadening-threats-to-democracy/</t>
  </si>
  <si>
    <t>Senate Domain Attack-Think Tanks</t>
  </si>
  <si>
    <t>Attempt to breach US Conservative think tanks network</t>
  </si>
  <si>
    <t>Grid warning</t>
  </si>
  <si>
    <t>Publically available sources claim US could retaliate against Russia</t>
  </si>
  <si>
    <t>https://www.lawfareblog.com/us-cyber-command-and-russian-grid-proportional-countermeasures-statutory-authorities-and</t>
  </si>
  <si>
    <t>https://www.nytimes.com/2019/06/15/us/politics/trump-cyber-russia-grid.html</t>
  </si>
  <si>
    <t>IRA wiper</t>
  </si>
  <si>
    <t xml:space="preserve">Publically available sources claim that CYBERCOM Wipes data from Servers at IRA Troll farm </t>
  </si>
  <si>
    <t>https://www.washingtonpost.com/world/national-security/us-cyber-command-operation-disrupted-internet-access-of-russian-troll-factory-on-day-of-2018-midterms/2019/02/26/1827fc9e-36d6-11e9-af5b-b51b7ff322e9_story.html, https://www.wired.com/story/cyber-command-ira-strike-sends-signal/, https://www.nytimes.com/2018/10/23/us/politics/russian-hacking-usa-cyber-command.html</t>
  </si>
  <si>
    <t>DoS Impersonation Hack</t>
  </si>
  <si>
    <t>State dept employee impersonation to get privileged access</t>
  </si>
  <si>
    <t>https://www.reuters.com/article/us-usa-cyber-russia/russians-impersonating-u-s-state-department-aide-in-hacking-campaign-researchers-idUSKCN1NL2BG</t>
  </si>
  <si>
    <t>https://www.forbes.com/sites/robertolsen/2018/11/20/russian-hackers-said-to-be-impersonating-u-s-state-dept-with-phishing-campaign/?sh=2349f74c6608</t>
  </si>
  <si>
    <t>https://apnews.com/article/24a49d39b9e74738a61312052436f5c4</t>
  </si>
  <si>
    <t>2018 DNC Attack</t>
  </si>
  <si>
    <t>DNC phished, unsuccessful</t>
  </si>
  <si>
    <t>https://abcnews.go.com/Politics/dnc-alleges-targeted-phishing-attack-midterms-part-ongoing/story?id=60456187</t>
  </si>
  <si>
    <t>CSIS Domain Clone</t>
  </si>
  <si>
    <t>Fancy Bear attempted on CSIC, court Microsoft control of a group of websites</t>
  </si>
  <si>
    <t>https://www.cnn.com/2019/01/30/politics/fancy-bear-microsoft-csis-think-tank :  https://www.newsweek.com/russian-military-intelligence-hackers-dnc-washington-1313036</t>
  </si>
  <si>
    <t xml:space="preserve">Exim Transfer Agent Exploit </t>
  </si>
  <si>
    <t xml:space="preserve">NSA Exposes software flaw Exim </t>
  </si>
  <si>
    <t>https://www.wired.com/story/nsa-sandworm-exim-mail-server-warning/</t>
  </si>
  <si>
    <t>https://us-cert.cisa.gov/ncas/current-activity/2020/05/28/nsa-releases-advisory-sandworm-actors-exploiting-exim</t>
  </si>
  <si>
    <t>SUNBURST</t>
  </si>
  <si>
    <t>SolarWinds breach</t>
  </si>
  <si>
    <t>https://www.nytimes.com/2021/02/23/us/politics/solarwinds-hack-senate-intelligence-russia.html</t>
  </si>
  <si>
    <t>https://www.wired.com/story/russia-solarwinds-hack-roundup/</t>
  </si>
  <si>
    <t>https://www.lawfareblog.com/solarwinds-breach-why-your-work-computers-are-down-today</t>
  </si>
  <si>
    <t>https://www.fireeye.com/blog/threat-research/2020/12/evasive-attacker-leverages-solarwinds-supply-chain-compromises-with-sunburst-backdoor.html</t>
  </si>
  <si>
    <t>https://www.csoonline.com/article/3613571/the-solarwinds-hack-timeline-who-knew-what-and-when.html</t>
  </si>
  <si>
    <t>ZeroLogon Aviation Attacks</t>
  </si>
  <si>
    <t>Targeting Citirix Gateways and Exchange Servers with ZeroLogon Vulnerability</t>
  </si>
  <si>
    <t>https://www.zdnet.com/article/fbi-cisa-russian-hackers-breached-us-government-networks-exfiltrated-data/</t>
  </si>
  <si>
    <t>https://us-cert.cisa.gov/ncas/alerts/aa20-296a</t>
  </si>
  <si>
    <t>ZeroLogon SLTT Attacks</t>
  </si>
  <si>
    <t xml:space="preserve">https://www.zdnet.com/article/fbi-cisa-russian-hackers-breached-us-government-networks-exfiltrated-data/ </t>
  </si>
  <si>
    <t>WellMess COVID Attacks</t>
  </si>
  <si>
    <t xml:space="preserve">Attempted access to COVID vaccine data </t>
  </si>
  <si>
    <t>https://www.securitymagazine.com/articles/92870-apt29-targets-covid-19-vaccine-development</t>
  </si>
  <si>
    <t>https://media.defense.gov/2020/Jul/16/2002457639/-1/-1/0/NCSC_APT29_ADVISORY-QUAD-OFFICIAL-20200709-1810.PDF</t>
  </si>
  <si>
    <t>Linked to two other incidnets; Russian attacks against US, Canada, and UK</t>
  </si>
  <si>
    <t>COVID disruption_Russia</t>
  </si>
  <si>
    <t>https://techcrunch.com/2020/11/13/microsoft-russia-north-korea-hackers-coronavirus-vaccine/</t>
  </si>
  <si>
    <t>https://blogs.microsoft.com/on-the-issues/2020/11/13/health-care-cyberattacks-covid-19-paris-peace-forum/?2020-11-12</t>
  </si>
  <si>
    <t>https://www.wsj.com/articles/covid-19-vaccine-makers-face-russian-north-korean-cyberattacks-microsoft-says-11605276003</t>
  </si>
  <si>
    <t>Iran</t>
  </si>
  <si>
    <t>Stuxnet .5_A</t>
  </si>
  <si>
    <t xml:space="preserve">Publically available sources claim that Intrusion in the Natanz plant gathering vulnerablity information </t>
  </si>
  <si>
    <t>https://www.symantec.com/connect/blogs/stuxnet-05-disrupting-uranium-processing-natanz</t>
  </si>
  <si>
    <t>Snowglobe</t>
  </si>
  <si>
    <t>Publically available sources claim that NSA targets several high profile targets in Iran, including the foreign ministry, the Atomic Energy Organization of Iran, and several universities conducting nuclear research</t>
  </si>
  <si>
    <t>https://www.cybereason.com/blog/operation-snowglobe, https://resources.infosecinstitute.com/topic/animal-farm-apt-and-the-shadow-of-france-intelligence/, https://www.eff.org/files/2015/01/28/20150117-spiegel-nsa_example_snowglobe_in_which_a_suspected_french_government_trojan_is_analyzed_to_find_out_if_it_can_be_helpful_for_own_interests_0.pdf</t>
  </si>
  <si>
    <t>Stuxnet_A</t>
  </si>
  <si>
    <t xml:space="preserve">Publically available sources claim that Spohisticated worm that infiltrated Iran's nuclear facilities and caused centrifuge damage, coercive measure to discourage Iranian nuclear program </t>
  </si>
  <si>
    <t>https://www.symantec.com/connect/blogs/updated-w32stuxnet-dossier-available</t>
  </si>
  <si>
    <t xml:space="preserve"> https://www.csoonline.com/article/3218104/malware/what-is-stuxnet-who-created-it-and-how-does-it-work.html</t>
  </si>
  <si>
    <t>Flame_A</t>
  </si>
  <si>
    <t>Publically available sources claim that To steal and collect key information of the Iranian networks and systems that have been infected.</t>
  </si>
  <si>
    <t>https://www.wired.com/2012/05/flame/</t>
  </si>
  <si>
    <t>https://www.washingtonpost.com/blogs/blogpost/post/flame-faq-all-you-need-to-know-about-the-virus/2012/06/20/gJQAAlrTqV_blog.html</t>
  </si>
  <si>
    <t>https://www.npr.org/2012/06/02/154188937/flame-sheds-light-on-politics-of-cyberwarfare</t>
  </si>
  <si>
    <t>Twitter Hack</t>
  </si>
  <si>
    <t xml:space="preserve">Defacement of many Iranian anti-regime Twitter accounts to limit coordinated protest action </t>
  </si>
  <si>
    <t>https://techcrunch.com/2009/12/17/twitter-reportedly-hacked-by-iranian-cyber-army/</t>
  </si>
  <si>
    <t xml:space="preserve"> https://www.businessinsider.com/twitter-hacked-by-iranian-cyber-army-2009-12</t>
  </si>
  <si>
    <t>Iran network infiltration</t>
  </si>
  <si>
    <t xml:space="preserve">Publically available sources claim that  Test of vulnerabilities of Iranian secure networks, precursor to Stuxnet </t>
  </si>
  <si>
    <t>http://www.cnn.com/2010/WORLD/meast/03/13/iran.cyber.arrests/index.html, https://www.washingtonpost.com/world/national-security/an-american-is-caught-in-irans-spy-game/2012/01/23/gIQAw8Z3LQ_story.html?noredirect=on&amp;utm_term=.aa9740e4a90e</t>
  </si>
  <si>
    <t>Comodo Hack</t>
  </si>
  <si>
    <t>Iranian state attack on US security company Comodo to trick employees and access sensistive information</t>
  </si>
  <si>
    <t>https://www.cnet.com/news/comodo-hack-may-reshape-browser-security/</t>
  </si>
  <si>
    <t xml:space="preserve"> https://www.wired.com/2011/03/comodo-hack/</t>
  </si>
  <si>
    <t>Operation Newscaster</t>
  </si>
  <si>
    <t>Theft of information from various news outlets through social media</t>
  </si>
  <si>
    <t>https://www.reuters.com/article/iran-hackers-idUSL1N0OE2CU20140529</t>
  </si>
  <si>
    <t xml:space="preserve"> https://securityaffairs.co/wordpress/25355/hacking/iranian-hackers-social-media.html</t>
  </si>
  <si>
    <t>Duqu_A</t>
  </si>
  <si>
    <t>Publically available sources claim that Malware to  gain remote access capabilities. To copy the uranium enriching plant so that the US could map the entire centrifuge set up.</t>
  </si>
  <si>
    <t xml:space="preserve"> https://www.symantec.com/content/dam/symantec/docs/security-center/white-papers/w32-duqu-11-en.pdf, https://www.mcafee.com/enterprise/en-us/threat-center/duqu.html</t>
  </si>
  <si>
    <t>https://www.f-secure.com/v-descs/backdoor_w32_duqu.shtml</t>
  </si>
  <si>
    <t>Operation Ababil</t>
  </si>
  <si>
    <t>DDoS campaign to flood the networks of several US banks</t>
  </si>
  <si>
    <t>https://www.nytimes.com/2013/01/09/technology/online-banking-attacks-were-work-of-iran-us-officials-say.html</t>
  </si>
  <si>
    <t xml:space="preserve"> https://www.tomsguide.com/us/bank-attack-indictments</t>
  </si>
  <si>
    <t>news-22467.html</t>
  </si>
  <si>
    <t>Iranian Attacks against Universities US Pre17</t>
  </si>
  <si>
    <t>Hacking group posing as the Mabna Institute, password spraying</t>
  </si>
  <si>
    <t>https://carnegieendowment.org/specialprojects/protectingfinancialstability/timeline#click-hide</t>
  </si>
  <si>
    <t>https://www.fbi.gov/wanted/cyber/iranian-mabna-hackers</t>
  </si>
  <si>
    <t>https://www.justice.gov/opa/pr/nine-iranians-charged-conducting-massive-cyber-theft-campaign-behalf-islamic-revolutionary</t>
  </si>
  <si>
    <t>Bowman Ave Dam</t>
  </si>
  <si>
    <t xml:space="preserve">Remote breach of SCADA system of NY dam, signaling capability operation </t>
  </si>
  <si>
    <t>https://www.nytimes.com/2016/03/26/nyregion/rye-brook-dam-caught-in-computer-hacking-case.html</t>
  </si>
  <si>
    <t>NMCI hack</t>
  </si>
  <si>
    <t>Navy and Marine Corps unclassified intranet briefly breached</t>
  </si>
  <si>
    <t>https://arstechnica.com/information-technology/2014/02/iranians-hacked-navy-network-for-4-months-not-a-surprise/</t>
  </si>
  <si>
    <t xml:space="preserve"> https://www.wsj.com/articles/us-says-iran-hacked-navy-computers-1380314771</t>
  </si>
  <si>
    <t>Saffron Rose</t>
  </si>
  <si>
    <t>Information theft campaign on US Aerospace industry</t>
  </si>
  <si>
    <t>https://www.fireeye.com/content/dam/fireeye-www/global/en/current-threats/pdfs/rpt-operation-saffron-rose.pdf</t>
  </si>
  <si>
    <t xml:space="preserve"> https://securityaffairs.co/wordpress/24923/cyber-crime/ajax-security-team-iran.html</t>
  </si>
  <si>
    <t>Univeristy hacks</t>
  </si>
  <si>
    <t xml:space="preserve">Iran targets 144 US universities to steal technology and research </t>
  </si>
  <si>
    <t>https://www.justice.gov/usao-sdny/pr/nine-iranians-charged-conducting-massive-cyber-theft-campaign-behalf-islamic</t>
  </si>
  <si>
    <t xml:space="preserve"> https://www.wired.com/story/iran-cyberattacks-us-universities-indictment/</t>
  </si>
  <si>
    <t>Las Vegas Sands Hack</t>
  </si>
  <si>
    <t>Wiper malware hits Las Vegas Sands compnay for Sheldon Adelsons comments about using nuclear weapons on Iran</t>
  </si>
  <si>
    <t>https://www.bloomberg.com/news/articles/2014-12-11/iranian-hackers-hit-sheldon-adelsons-sands-casino-in-las-vegas</t>
  </si>
  <si>
    <t xml:space="preserve"> https://www.theverge.com/2014/12/11/7376249/iran-hacked-sands-hotel-in-february-cyberwar-adelson-israel</t>
  </si>
  <si>
    <t>Prince of Persia_A</t>
  </si>
  <si>
    <t>Spyware infects unamed US govt entity, infrastructure</t>
  </si>
  <si>
    <t>https://unit42.paloaltonetworks.com/prince-of-persia-infy-malware-active-in-decade-of-targeted-attacks/, https://www.cybersecurity-insiders.com/fireeye-discloses-cyber-attack-incident-details-on-triconex-ist/</t>
  </si>
  <si>
    <t>ProjectSauron_C</t>
  </si>
  <si>
    <t xml:space="preserve">State Dept phishing </t>
  </si>
  <si>
    <t xml:space="preserve">Iranian hackers target social media accounts of State Dept officials to steal credentials </t>
  </si>
  <si>
    <t>https://arstechnica.com/information-technology/2015/11/iranian-military-spear-phish-of-state-department-employees-detected-first-by-facebook/</t>
  </si>
  <si>
    <t xml:space="preserve"> https://www.nytimes.com/2015/11/25/world/middleeast/iran-hackers-cyberespionage-state-department-social-media.html</t>
  </si>
  <si>
    <t>OilRig A</t>
  </si>
  <si>
    <t xml:space="preserve">OilRig espionage camaping targets intellectual property of several tech companies </t>
  </si>
  <si>
    <t>https://securityaffairs.co/wordpress/52027/hacking/oilrig-campaign-iran-hackers.html</t>
  </si>
  <si>
    <t xml:space="preserve"> https://www.forbes.com/sites/thomasbrewster/2017/02/15/oilrig-iran-hackers-cyberespionage-us-turkey-saudi-arabia/#73c3809e468a</t>
  </si>
  <si>
    <t>OilRig B</t>
  </si>
  <si>
    <t xml:space="preserve">OilRig espionage camaping targets multiple US officials  </t>
  </si>
  <si>
    <t>Aviation Industry Hack</t>
  </si>
  <si>
    <t>Iranian attacks against U.S. aerospace sector &amp; Saudi Arabia business conglomerate.</t>
  </si>
  <si>
    <t>https://www.fireeye.com/blog/threat-research/2017/09/apt33-insights-into-iranian-cyber-espionage.html</t>
  </si>
  <si>
    <t>Iran ChunkyTuna Attacks</t>
  </si>
  <si>
    <t xml:space="preserve"> technology, government, defense, and healthcare organizations.</t>
  </si>
  <si>
    <t>https://www.crowdstrike.com/blog/who-is-pioneer-kitten/</t>
  </si>
  <si>
    <t>https://us-cert.cisa.gov/ncas/alerts/aa20-259a</t>
  </si>
  <si>
    <t>Iranian Attacks against Universities US 2018</t>
  </si>
  <si>
    <t xml:space="preserve">Colbat Dickens spoofed websites from universities; US, UK, AUS, CAN,Hong Kong, Switzerland </t>
  </si>
  <si>
    <t>https://www.cyberscoop.com/cobalt-dickens-iran-universities-hacking-secureworks/</t>
  </si>
  <si>
    <t>Iran Sanctions Retribution</t>
  </si>
  <si>
    <t xml:space="preserve">Attacks against enforcers of the nuclear deal and D.C. think tanks </t>
  </si>
  <si>
    <t>https://blog.certfa.com/posts/the-return-of-the-charming-kitten/</t>
  </si>
  <si>
    <t>https://www.cbsnews.com/news/iran-hacking-charming-kitten-targets-us-nuclear-officials-cybersecurity-certfa-2018-12-13/</t>
  </si>
  <si>
    <t>Iran Shipping Traffic Database</t>
  </si>
  <si>
    <t xml:space="preserve">Publically available sources claim that U.S. Cyberattack Hurt Iran’s Ability to Target Oil Tankers by targeting a critical shipping database and wiping it. </t>
  </si>
  <si>
    <t>https://www.dw.com/en/us-hits-iran-with-cyberattack-reports/a-49316935</t>
  </si>
  <si>
    <t>https://www.washingtonpost.com/national-security/us-military-carried-out-secret-cyber-strike-on-iran-to-prevent-it-from-interfering-with-shipping/2019/08/28/36202a4e-c9db-11e9-a1fe-ca46e8d573c0_story.html</t>
  </si>
  <si>
    <t>Drone Response</t>
  </si>
  <si>
    <t>Publically available sources claim that President Trump authorized a cyber strike against Iran as retaliation for downing a Drone. USofficials say the attacks on Iranian military computers disabled systems that control missile and rocket launchers.</t>
  </si>
  <si>
    <t>https://www.livemint.com/news/world/us-conducted-cyber-attack-on-iran-in-response-to-drone-downing-report-1561276148652.html</t>
  </si>
  <si>
    <t>https://www.france24.com/en/20190623-us-launched-cyber-attacks-iran-after-drone-shootdown-reports</t>
  </si>
  <si>
    <t>Iranian Attacks against Universities US 2019</t>
  </si>
  <si>
    <t>60+ universities,  fake domains to capture keystrokes, gain access to credentials</t>
  </si>
  <si>
    <t>https://www.secureworks.com/blog/cobalt-dickens-goes-back-to-school-again</t>
  </si>
  <si>
    <t>Voter Data Attack</t>
  </si>
  <si>
    <t xml:space="preserve"> government websites to interfere with the 2020 presidential election</t>
  </si>
  <si>
    <t>https://www.cnbc.com/2020/10/31/fbi-iranian-hackers-are-targeting-state-election-websites-voter-data.html</t>
  </si>
  <si>
    <t>https://us-cert.cisa.gov/ncas/alerts/aa20-296b</t>
  </si>
  <si>
    <t>Christmas SMS Attack</t>
  </si>
  <si>
    <t>Iranian Christmas theme targeting think tanks, research organizations, academics, journalists, and activists</t>
  </si>
  <si>
    <t>https://www.zdnet.com/article/iranian-cyberspies-behind-major-christmas-sms-spear-phishing-campaign/</t>
  </si>
  <si>
    <t>Syria</t>
  </si>
  <si>
    <t>Hama visit</t>
  </si>
  <si>
    <t>Retaliation for the the visit of US Ambassador Ford to rebel stronghold in Hama early in the Syrian civil war.</t>
  </si>
  <si>
    <t>https://www.theatlantic.com/international/archive/2011/07/attention-foreign-media-syrian-e-army-headed-your-way/352981/</t>
  </si>
  <si>
    <t>China</t>
  </si>
  <si>
    <t>Hainan Island Incident</t>
  </si>
  <si>
    <t xml:space="preserve">Retaliation for the death of Chinese fighter pilot Wang Wei, after collision with US spy plane. Secondly, to register displeasure at the recent US - Taiwan arms deal. </t>
  </si>
  <si>
    <t>https://www.nytimes.com/2001/04/28/world/fbi-warns-that-chinese-may-disrupt-us-web-sites.html</t>
  </si>
  <si>
    <t xml:space="preserve"> https://www.theguardian.com/technology/2001/may/04/china.internationalnews</t>
  </si>
  <si>
    <t>Titan Rain</t>
  </si>
  <si>
    <t xml:space="preserve">Information theft camapign against the DoD and defense contractors </t>
  </si>
  <si>
    <t>https://cyware.com/news/remembering-operation-titan-rain-c54ad3e4</t>
  </si>
  <si>
    <t xml:space="preserve"> https://www.csis.org/analysis/computer-espionage-titan-rain-and-china</t>
  </si>
  <si>
    <t>Cisco Raider</t>
  </si>
  <si>
    <t>Publically available sources claim that Defense countermeasure to raise the costs of PLA hackers infiltrating US networks through counterfeit Cisco software from China.</t>
  </si>
  <si>
    <t>https://www.informationweek.com/operation-cisco-raider-nets-$76-million-in-fake-gear-/d/d-id/1065173, https://www.nytimes.com/2008/05/09/technology/09cisco.html?mtrref=undefined&amp;gwh=8008706D90DB386BCDB638E06C41AE78&amp;gwt=pay</t>
  </si>
  <si>
    <t>https://archives.fbi.gov/archives/news/pressrel/press-releases/departments-of-justice-and-homeland-security-announce-30-convictions-more-than-143-million-in-seizures-from-initiative-targeting-traffickers-in-counterfeit-network-hardware</t>
  </si>
  <si>
    <t>https://www.nytimes.com/2008/05/09/technology/09cisco.html</t>
  </si>
  <si>
    <t>https://www.cmu.edu/cmtoday/technology_innovation/cybersecurity-research/</t>
  </si>
  <si>
    <t>State Dept theft</t>
  </si>
  <si>
    <t>Information probe against loosely defended State Dept networks to seek information about South East Asian and Pacific Affairs.</t>
  </si>
  <si>
    <t>https://www.cbsnews.com/news/state-department-computers-hacked/</t>
  </si>
  <si>
    <t xml:space="preserve"> http://www.cnn.com/2006/US/07/12/state.hackers/index.html</t>
  </si>
  <si>
    <t>Shady RAT_A</t>
  </si>
  <si>
    <t xml:space="preserve">Multiple targeted data theft campaign that included the US government and several corparations </t>
  </si>
  <si>
    <t>https://www.symantec.com/connect/blogs/truth-behind-shady-rat</t>
  </si>
  <si>
    <t xml:space="preserve"> https://arstechnica.com/information-technology/2011/08/operation-shady-rat-five-year-hack-attack-hit-14-countries/</t>
  </si>
  <si>
    <t>Fred Wolf espionage</t>
  </si>
  <si>
    <t>Access of militantly intelligence and sensitive information from ongoing investigations regarding human rights cases.</t>
  </si>
  <si>
    <t>http://www.nbcnews.com/id/25096126/ns/technology_and_science-security/t/two-lawmakers-say-chinese-hacked-computers/#.XFukoVxKiM8</t>
  </si>
  <si>
    <t xml:space="preserve"> https://www.washingtonexaminer.com/rep-frank-wolf-every-american-has-been-attacked-by-foreign-cyber-hackers</t>
  </si>
  <si>
    <t>Commerce disable</t>
  </si>
  <si>
    <t xml:space="preserve">Retaliation for the cancellation in June of a $1.3m USD plan to purchase Lenovo computer systems due to cyber security concerns. </t>
  </si>
  <si>
    <t>https://custom.crn.com/news/security/193105261/chinese-hackers-hit-commerce-department.htm</t>
  </si>
  <si>
    <t xml:space="preserve"> https://www.theregister.co.uk/2006/10/09/chinese_crackers_attack_us/</t>
  </si>
  <si>
    <t>Naval War College disable</t>
  </si>
  <si>
    <t>US Naval strategic studies group brought offline</t>
  </si>
  <si>
    <t>http://www.washingtonpost.com/wp-dyn/content/article/2006/12/05/AR2006120500741.html</t>
  </si>
  <si>
    <t xml:space="preserve"> https://fcw.com/articles/2006/12/04/china-is-suspected-of-hacking-into-navy-site.aspx</t>
  </si>
  <si>
    <t>750,000 American zombies</t>
  </si>
  <si>
    <t>Widespread DDoS strikes against various targets vital to the US economy.</t>
  </si>
  <si>
    <t>http://gatech.wikidot.com/chinese-zombies-in-the-u-s</t>
  </si>
  <si>
    <t xml:space="preserve"> http://hackspc.com/biggest-cyber-attacks-in-history/</t>
  </si>
  <si>
    <t>GhostNet_A</t>
  </si>
  <si>
    <t xml:space="preserve">Data breach of state secretive information from several government networks </t>
  </si>
  <si>
    <t>https://www.telegraph.co.uk/news/worldnews/asia/china/5071124/Chinas-global-cyber-espionage-network-GhostNet-penetrates-103-countries.html</t>
  </si>
  <si>
    <t xml:space="preserve"> https://ora.ox.ac.uk/objects/uuid:6d1260fd-b8ee-4a11-8a5f-e7708d543651/download_file?file_format=application/pdf&amp;safe_filename=Gh0stNet.pdf&amp;type_of_work=Report</t>
  </si>
  <si>
    <t>Commerce Sec hack</t>
  </si>
  <si>
    <t xml:space="preserve">Data breaches of several networks containing sensitive inforamation </t>
  </si>
  <si>
    <t>https://www.wired.com/2008/05/did-chinas-hack/</t>
  </si>
  <si>
    <t xml:space="preserve"> http://www.nbcnews.com/id/24880526/ns/us_news-security/t/did-chinese-hack-cabinet-secretarys-laptop/#.XFupB1xKiM8</t>
  </si>
  <si>
    <t>2008 Campaign hack</t>
  </si>
  <si>
    <t>To assess campaign positions on China and the evolution of potential future US policy</t>
  </si>
  <si>
    <t>https://thehill.com/policy/technology/304111-report-china-hacked-obama-mccain-campaigns</t>
  </si>
  <si>
    <t xml:space="preserve"> https://www.theguardian.com/global/2008/nov/07/obama-white-house-usa</t>
  </si>
  <si>
    <t>Hikit_A</t>
  </si>
  <si>
    <t>Axiom group launches 6-year information theft campaign against multiple countries including US, Taiwan, and Japan</t>
  </si>
  <si>
    <t>https://safe.menlosecurity.com/doc/docview/viewer/docN466FB4E6621B14781a1d431fc6aa9e4d5ffbe8054afe02fd2c27d51cace9995172de549a9084</t>
  </si>
  <si>
    <t xml:space="preserve"> https://www.fireeye.com/blog/threat-research/2012/08/hikit-rootkit-advanced-persistent-attack-techniques-part-2.html</t>
  </si>
  <si>
    <t>Byzantine series</t>
  </si>
  <si>
    <t xml:space="preserve">Data theft campaign against the oil and gas sectors, targets also included lawyers pursing claims against Chinese exporters and energy companies </t>
  </si>
  <si>
    <t>https://www.csoonline.com/article/2128120/social-engineering/-byzantine-hades--shows-china-s-cyber-chops.html</t>
  </si>
  <si>
    <t xml:space="preserve"> https://www.reuters.com/article/us-china-usa-cyberespionage/special-report-in-cyberspy-vs-cyberspy-china-has-the-edge-idUSTRE73D24220110414</t>
  </si>
  <si>
    <t>FAA hack</t>
  </si>
  <si>
    <t>Chinese hack steals sensitive info from the FAA</t>
  </si>
  <si>
    <t>https://www.wsj.com/articles/SB124165272826193727</t>
  </si>
  <si>
    <t xml:space="preserve"> https://www.crn.com/news/security/213402688/faa-computer-hacked-45000-names-accessed.htm</t>
  </si>
  <si>
    <t>Seantor Nelson theft</t>
  </si>
  <si>
    <t>To access foreign policy information from a prominent Senator's network</t>
  </si>
  <si>
    <t>https://miamiherald.typepad.com/nakedpolitics/2009/03/nelson-gets-hacked-and-hacked-off.html</t>
  </si>
  <si>
    <t>Lockheed F-35 plans stolen</t>
  </si>
  <si>
    <t xml:space="preserve">Data breach on Lockeed Martin and its F-35 fighter jet plans </t>
  </si>
  <si>
    <t>http://www.cnn.com/2009/US/04/21/pentagon.hacked/</t>
  </si>
  <si>
    <t xml:space="preserve"> https://www.theguardian.com/technology/2014/jul/12/chinese-man-charged-with-hacking-into-us-fighter-jet-plans</t>
  </si>
  <si>
    <t xml:space="preserve">Aurora </t>
  </si>
  <si>
    <t xml:space="preserve">Google hacked and breached by the Chinese PLA, Tech giant comes forward and admits; a first from the private sector </t>
  </si>
  <si>
    <t>https://www.wired.com/2010/01/operation-aurora/</t>
  </si>
  <si>
    <t xml:space="preserve"> https://www.darkreading.com/attacks-and-breaches/google-aurora-hack-was-chinese-counterespionage-operation/d/d-id/1110060</t>
  </si>
  <si>
    <t>Night Dragon</t>
  </si>
  <si>
    <t>Theft of oil and gas field production systems, field exploration and bidding processes for leases.</t>
  </si>
  <si>
    <t>https://www.pcworld.com/article/219251/article.html</t>
  </si>
  <si>
    <t xml:space="preserve"> https://www.forbes.com/sites/williampentland/2011/02/19/night-dragon-attacks-target-technology-in-energy-industry/#4c8bdc4b1d49</t>
  </si>
  <si>
    <t>Commerce theft</t>
  </si>
  <si>
    <t>Data breach of the Commerce department, sensitive information stolen</t>
  </si>
  <si>
    <t>https://www.washingtonpost.com/blogs/federal-eye/post/commerce-department-agencys-network-apparently-hacked/2012/01/31/gIQAtmO6kQ_blog.html?utm_term=.59e590c6f4b1</t>
  </si>
  <si>
    <t xml:space="preserve"> https://abcnews.go.com/International/chinese-hack-us-chamber-commerce-authorities/story?id=15207642</t>
  </si>
  <si>
    <t>Htran_A</t>
  </si>
  <si>
    <t xml:space="preserve">Advanced listening device root kit able to capture corporate secrets in unsecured networks </t>
  </si>
  <si>
    <t>https://www.secureworks.com/research/htran, https://www.symantec.com/security-center/writeup/2011-080812-0817-99</t>
  </si>
  <si>
    <t>Shotgiant</t>
  </si>
  <si>
    <t xml:space="preserve">Publically available sources claim that To determine links between Huawei produced technology and PLA espionage. Secondly, to exploit Huawei technology for future offensive use </t>
  </si>
  <si>
    <t>https://www.nytimes.com/2014/03/23/world/asia/nsa-breached-chinese-servers-seen-as-spy-peril.html, https://www.reuters.com/article/us-usa-security-china-nsa/nsa-infiltrates-servers-of-china-telecom-giant-huawei-report-idUSBREA2L0PD20140322</t>
  </si>
  <si>
    <t>https://www.npr.org/transcripts/298335286</t>
  </si>
  <si>
    <t xml:space="preserve">Dancing Panda </t>
  </si>
  <si>
    <t xml:space="preserve">Top US national security officials emails hacked and read </t>
  </si>
  <si>
    <t>https://www.nbcnews.com/news/us-news/china-read-emails-top-us-officials-n406046</t>
  </si>
  <si>
    <t xml:space="preserve"> https://www.theguardian.com/world/2015/aug/10/chinese-national-security-officials-hack</t>
  </si>
  <si>
    <t>FDIC Hack</t>
  </si>
  <si>
    <t xml:space="preserve">Data breach of the FDIC, theft of sensitive and personal informaiton </t>
  </si>
  <si>
    <t>https://www.reuters.com/article/us-usa-cyber-china-exclusive-idUSKBN14C1UJ</t>
  </si>
  <si>
    <t xml:space="preserve"> https://money.cnn.com/2016/07/13/technology/china-fdic-hack/index.html</t>
  </si>
  <si>
    <t>Intellectual Property Hack</t>
  </si>
  <si>
    <t xml:space="preserve">APT3 targets US financial and manufacturing sectors for intellectual property </t>
  </si>
  <si>
    <t>https://www.justice.gov/opa/pr/us-charges-five-chinese-military-hackers-cyber-espionage-against-us-corporations-and-labor</t>
  </si>
  <si>
    <t xml:space="preserve"> https://www.usatoday.com/story/news/nation/2014/05/19/us-accuses-china-of-cyber-espionage/9273019/</t>
  </si>
  <si>
    <t>Energy Dept hack</t>
  </si>
  <si>
    <t>Energy Dept hacked multiple times due to outdated software and patches</t>
  </si>
  <si>
    <t>https://arstechnica.com/information-technology/2013/12/how-hackers-made-minced-meat-of-department-of-energy-networks/</t>
  </si>
  <si>
    <t xml:space="preserve"> https://www.computerworld.com/article/2983749/cybercrime-hacking/attackers-hacked-department-of-energy-159-times-in-4-years.html</t>
  </si>
  <si>
    <t>Penatgon Raid</t>
  </si>
  <si>
    <t xml:space="preserve">Information theft campaign in the unsecured networks of the DoD </t>
  </si>
  <si>
    <t>https://www.businessinsider.com/pentagon-admits-24000-files-were-hacked-declares-cyberspace-a-theater-of-war-2011-7</t>
  </si>
  <si>
    <t xml:space="preserve"> http://www.nydailynews.com/news/national/pentagon-hacked-24-000-files-stolen-foreign-intruders-cyber-atA78:Y78tack-article-1.156334</t>
  </si>
  <si>
    <t>Operation Beebus/APT 10</t>
  </si>
  <si>
    <t>China hacks several US defense contractors and steals drone technology</t>
  </si>
  <si>
    <t>https://www.fireeye.com/blog/threat-research/2013/02/operation-beebus.html</t>
  </si>
  <si>
    <t xml:space="preserve"> https://www.nytimes.com/2013/09/21/world/asia/hacking-us-secrets-china-pushes-for-drones.html</t>
  </si>
  <si>
    <t>White House theft</t>
  </si>
  <si>
    <t xml:space="preserve">Signaling campaign against White House networks </t>
  </si>
  <si>
    <t>https://www.dailymail.co.uk/news/article-2211230/Chinese-government-hacks-White-House-office-charge-nuclear-launch-codes.html</t>
  </si>
  <si>
    <t xml:space="preserve"> https://www.bbc.com/news/world-us-canada-19794745</t>
  </si>
  <si>
    <t>Mofang</t>
  </si>
  <si>
    <t xml:space="preserve">Mofang RAT targets and steals information from energy companies </t>
  </si>
  <si>
    <t>https://foxitsecurity.files.wordpress.com/2016/06/fox-it_mofang_threatreport_tlp-white.pdf</t>
  </si>
  <si>
    <t xml:space="preserve"> https://www.securityweek.com/chinese-attackers-conduct-cyberespionage-economic-gain</t>
  </si>
  <si>
    <t>Penn State Engineering breach</t>
  </si>
  <si>
    <t>Personal and sensitive informaiton stolen from the Penn State College of Engineering network</t>
  </si>
  <si>
    <t>https://bits.blogs.nytimes.com/2015/05/15/penn-states-college-of-engineering-hit-by-cyberattack/?mtrref=www.google.com&amp;gwh=9D27274BDCAA774ABAA09016CBF21331&amp;gwt=pay</t>
  </si>
  <si>
    <t xml:space="preserve"> https://www.nbcnews.com/tech/security/penn-state-hit-china-based-hacker-university-says-n359631</t>
  </si>
  <si>
    <t>Wen Jiabao Retaliation</t>
  </si>
  <si>
    <t>Signaling data breach on the New York Times and Washington Post for publishing negative stories about then-President Wen Jiabao</t>
  </si>
  <si>
    <t>https://www.nytimes.com/2013/01/31/technology/chinese-hackers-infiltrate-new-york-times-computers.html</t>
  </si>
  <si>
    <t xml:space="preserve"> https://www.nytimes.com/2013/02/02/technology/washington-posts-joins-list-of-media-hacked-by-the-chinese.html</t>
  </si>
  <si>
    <t>Iron Tiger/APT 31</t>
  </si>
  <si>
    <t>Iron Tiger sophisticated APT information theft on US military and defense contractors</t>
  </si>
  <si>
    <t>https://www.tripwire.com/state-of-security/security-data-protection/iron-tiger-data-us-firms/</t>
  </si>
  <si>
    <t xml:space="preserve"> https://newsroom.trendmicro.com/blog/operation-iron-tiger-attackers-shift-east-asia-united-states</t>
  </si>
  <si>
    <t>Black Coffee/APT 17</t>
  </si>
  <si>
    <t>APT17 group hacks Microsoft Tech Net forum to trick users into downlowding the backdoor</t>
  </si>
  <si>
    <t>https://www.fireeye.com/blog/threat-research/2015/05/hiding_in_plain_sigh.html</t>
  </si>
  <si>
    <t xml:space="preserve"> https://www.v3.co.uk/v3-uk/news/2408533/apt17-deputydog-hackers-are-pushing-blackcoffee-malware-using-technet</t>
  </si>
  <si>
    <t>UConn Engineering Hack</t>
  </si>
  <si>
    <t>Chinese hack steals University of Connecticut's Engineering schoool's personnel and research data</t>
  </si>
  <si>
    <t>https://www.courant.com/breaking-news/hc-uconn-investigating-chinese-cyber-attack-0801-20150731-story.html</t>
  </si>
  <si>
    <t xml:space="preserve"> https://www.businessinsurance.com/article/00010101/NEWS06/150809934/Cyber-breach-discovered-on-University-of-Connecticut-servers</t>
  </si>
  <si>
    <t>CloudHopper</t>
  </si>
  <si>
    <t>APT 10 private sector breach</t>
  </si>
  <si>
    <t>https://www.fbi.gov/wanted/cyber/apt-10-group</t>
  </si>
  <si>
    <t>https://www.justice.gov/opa/pr/two-chinese-hackers-associated-ministry-state-security-charged-global-computer-intrusion</t>
  </si>
  <si>
    <t>https://www.reuters.com/article/us-china-cyber-hpe-ibm-exclusive/exclusive-china-hacked-hpe-ibm-and-then-attacked-clients-sources-idUSKCN1OJ2OY</t>
  </si>
  <si>
    <t>https://www.nasdaq.com/articles/special-report-inside-the-wests-failed-fight-against-chinas-cloud-hopper-hackers-2019-06</t>
  </si>
  <si>
    <t>Operation SnowMan</t>
  </si>
  <si>
    <t xml:space="preserve">Chinese hackers infiltrate VVW page to access personal info of active US military personnel </t>
  </si>
  <si>
    <t>https://www.fireeye.com/blog/threat-research/2014/02/operation-snowman-deputydog-actor-compromises-us-veterans-of-foreign-wars-website.html</t>
  </si>
  <si>
    <t xml:space="preserve"> https://www.zdnet.com/article/new-internet-explorer-10-zero-day-exploit-targets-u-s-military/</t>
  </si>
  <si>
    <t>Register.com breach</t>
  </si>
  <si>
    <t>Register.com, which manages more than 1.4 million websites for businesses world wide, steals network and employee passwords</t>
  </si>
  <si>
    <t>https://in.reuters.com/article/cybersecurity-usa-china/fbi-probes-possible-china-military-link-in-cyber-attack-ft-idINKBN0ME21W20150318</t>
  </si>
  <si>
    <t xml:space="preserve"> https://www.bankinfosecurity.com/blogs/was-registercom-breached-p-1831</t>
  </si>
  <si>
    <t>OPM Hack</t>
  </si>
  <si>
    <t xml:space="preserve">OPM hack, revealed in spring of 2015, steals personal information of 20 million people </t>
  </si>
  <si>
    <t>https://www.wired.com/2016/10/inside-cyberattack-shocked-us-government/</t>
  </si>
  <si>
    <t xml:space="preserve"> https://www.csoonline.com/article/3318238/data-breach/the-opm-hack-explained-bad-security-practices-meet-chinas-captain-america.html</t>
  </si>
  <si>
    <t>Premera Blue Cross Breach</t>
  </si>
  <si>
    <t>State-sponored Chinese data breach group steals personal information of 11 million Premera customers</t>
  </si>
  <si>
    <t>https://www.computerworld.com/article/2898419/data-breach/premera-anthem-data-breaches-linked-by-similar-hacking-tactics.html</t>
  </si>
  <si>
    <t xml:space="preserve"> https://www.zdnet.com/article/premera-blue-cross-accused-of-destroying-evidence-in-data-breach-lawsuit/</t>
  </si>
  <si>
    <t>UCLA Health system breach</t>
  </si>
  <si>
    <t>UCLA health system breach by state-sponsored Chinese group, 4.5 million personal information stolen</t>
  </si>
  <si>
    <t>https://www.latimes.com/business/la-fi-ucla-medical-data-20150717-story.html</t>
  </si>
  <si>
    <t xml:space="preserve"> https://www.hipaajournal.com/ucla-health-system-hacked-4-5-million-patient-records-exposed-8033/</t>
  </si>
  <si>
    <t>DHS employee hack</t>
  </si>
  <si>
    <t>25,000 DHS employees' information stolen from OPM, this preceded the larger April 2015 OPM hack</t>
  </si>
  <si>
    <t>https://arstechnica.com/tech-policy/2014/08/hackers-stole-security-check-info-on-at-least-25000-dhs-employees/</t>
  </si>
  <si>
    <t>USPS breach</t>
  </si>
  <si>
    <t>Presonal informaiton of 800,000 USPS employees compromised, including PostMaster General</t>
  </si>
  <si>
    <t>https://www.bankinfosecurity.com/us-postal-service-confirms-data-breach-a-7545</t>
  </si>
  <si>
    <t xml:space="preserve"> https://slate.com/business/2014/11/usps-data-breach-chinese-hackers-suspected-of-targeting-u-s-postal-service-in-latest-cyberattack.html</t>
  </si>
  <si>
    <t>Anthem Breach</t>
  </si>
  <si>
    <t>Black Vine hacker group that does cyber-intelligence work for China steals sensitive information from health insuracne giant Anthem</t>
  </si>
  <si>
    <t>https://www.computerworld.com/article/2880541/state-sponsored-chinese-hackers-suspected-in-anthem-breach.html</t>
  </si>
  <si>
    <t xml:space="preserve"> https://www.thedailybeast.com/chinese-suspected-in-anthem-data-breach</t>
  </si>
  <si>
    <t>GitHub Hack</t>
  </si>
  <si>
    <t xml:space="preserve">China throttles GitHub site to get rid of all anti-Chinese content on the site, Great Cannon </t>
  </si>
  <si>
    <t>https://www.wired.com/story/github-ddos-memcached/</t>
  </si>
  <si>
    <t xml:space="preserve"> https://www.bankinfosecurity.com/github-hit-by-its-largest-ddos-attack-a-8058</t>
  </si>
  <si>
    <t>United Airlines breach</t>
  </si>
  <si>
    <t xml:space="preserve">Chinese APT group hacks US airline United </t>
  </si>
  <si>
    <t>https://www.theregister.co.uk/2015/07/30/chinese_hackers_opm_united_airlines_linkage/</t>
  </si>
  <si>
    <t xml:space="preserve"> https://www.engadget.com/2015/07/29/united-airlines-hacked-china/</t>
  </si>
  <si>
    <t xml:space="preserve">EvilNugget </t>
  </si>
  <si>
    <t>Chinese state-sponsored hackers were revealed to have targeted multiple U.S. cancer institutes to take information relating to cutting edge cancer research. </t>
  </si>
  <si>
    <t>https://content.fireeye.com/cyber-security-for-healthcare/rpt-beyond-compliance-cyber-threats-and-healthcare : https://www.zdnet.com/article/cancer-research-organizations-become-the-new-focus-of-chinese-hacking-groups/ : https://www.cyberscoop.com/china-cancer-research-hacking-fireeye/</t>
  </si>
  <si>
    <t>https://www.zdnet.com/article/cancer-research-organizations-become-the-new-focus-of-chinese-hacking-groups/</t>
  </si>
  <si>
    <t>https://www.cyberscoop.com/china-cancer-research-hacking-fireeye/</t>
  </si>
  <si>
    <t>Dispute Portal Exploit</t>
  </si>
  <si>
    <t>150 million customer records compromised: birth dates social security numbers</t>
  </si>
  <si>
    <t>https://www.ftc.gov/news-events/press-releases/2019/07/equifax-pay-575-million-part-settlement-ftc-cfpb-states-related</t>
  </si>
  <si>
    <t>https://www.csoonline.com/article/3444488/equifax-data-breach-faq-what-happened-who-was-affected-what-was-the-impact.html</t>
  </si>
  <si>
    <t>https://www.cnet.com/news/equifaxs-hack-one-year-later-a-look-back-at-how-it-happened-and-whats-changed/</t>
  </si>
  <si>
    <t>https://www.wired.com/story/equifax-hack-china/</t>
  </si>
  <si>
    <t>https://www.justice.gov/opa/pr/chinese-military-personnel-charged-computer-fraud-economic-espionage-and-wire-fraud-hacking</t>
  </si>
  <si>
    <t>Submarine University Hacks</t>
  </si>
  <si>
    <t>steal research on submarine technologies.</t>
  </si>
  <si>
    <t>https://www.accenture.com/_acnmedia/PDF-96/Accenture-Security-MUDCARP.pdf#zoom=50</t>
  </si>
  <si>
    <t>https://www.wsj.com/articles/chinese-hackers-target-universities-in-pursuit-of-maritime-military-secrets-11551781800</t>
  </si>
  <si>
    <t>Satelite and Telecom Company Hack</t>
  </si>
  <si>
    <t>satellite, telecom, and defense organizations</t>
  </si>
  <si>
    <t>https://www.reuters.com/article/us-china-usa-cyber/china-based-campaign-breached-satellite-defense-companies-symantec-idUSKBN1JF2X0</t>
  </si>
  <si>
    <t>https://symantec-enterprise-blogs.security.com/blogs/threat-intelligence/thrip-hits-satellite-telecoms-defense-targets</t>
  </si>
  <si>
    <t>https://www.cnbc.com/2018/06/19/china-based-hacking-breached-satellite-defense-companies-symantec.html</t>
  </si>
  <si>
    <t>Navy Personnel Data Hack</t>
  </si>
  <si>
    <t>APT 10 DIB breach</t>
  </si>
  <si>
    <t>https://abcnews.go.com/US/navy-personal-data-134000-sailors-hacked/story?id=43760770</t>
  </si>
  <si>
    <t>Sea Dragon</t>
  </si>
  <si>
    <t>China attacked a subconractor for the Naval Undersea Warfare Center</t>
  </si>
  <si>
    <t>https://www.washingtonpost.com/world/national-security/china-hacked-a-navy-contractor-and-secured-a-trove-of-highly-sensitive-data-on-submarine-warfare/2018/06/08/6cc396fa-68e6-11e8-bea7-c8eb28bc52b1_story.html</t>
  </si>
  <si>
    <t>https://www.thenewportbuzz.com/chinese-hackers-stole-a-boatload-of-submarine-warfare-secrets-from-newport-based-navy-contractor/16009#:~:text=China%20infiltrated%20a%20contractor%20affiliated,officials%20told%20The%20Washington%20Post</t>
  </si>
  <si>
    <t>https://www.nytimes.com/2018/06/08/us/politics/china-hack-navy-contractor-.html</t>
  </si>
  <si>
    <t>China 2FA Bypass</t>
  </si>
  <si>
    <t>A Chinese state-sponsored operation attacked government entities and managed service providers by bypassing the two-factor authentication used by their targets.</t>
  </si>
  <si>
    <t>https://www.fox-it.com/en/news/whitepapers/operation-wocao-shining-a-light-on-one-of-chinas-hidden-hacking-groups/</t>
  </si>
  <si>
    <t>https://www.zdnet.com/article/chinese-hacker-group-caught-bypassing-2fa/</t>
  </si>
  <si>
    <t>Failed Exams- Lookback</t>
  </si>
  <si>
    <t>State-sponsored Chinese hackers conducted a spear-phishing campaign against employees of three major U.S. utility companies </t>
  </si>
  <si>
    <t>https://www.proofpoint.com/us/threat-insight/post/lookback-malware-targets-united-states-utilities-sector-phishing-attacks</t>
  </si>
  <si>
    <t>https://www.forbes.com/sites/zakdoffman/2019/08/03/chinese-state-hackers-suspected-of-malicious-cyber-attack-on-u-s-utilities/?sh=17af774a6758</t>
  </si>
  <si>
    <t>Wicked Spider Telecom Hack</t>
  </si>
  <si>
    <t>“In August 2019 and August 2020, a federal grand jury in Washington, D.C., returned two separate indictments charging five computer hackers, all of whom were residents and nationals of the People’s Republic of China (PRC), with computer intrusions affecting over 100 victim companies in the United States and abroad, including software development companies, computer hardware manufacturers, telecommunications providers, social media companies, video game companies, non-profit organizations, universities, think tanks, and foreign governments, as well as pro-democracy politicians and activists in Hong Kong….facilitated the theft of source code, software code signing certificates, customer account data, and valuable business information.  These intrusions also facilitated the defendants’ other criminal schemes, including ransomware and “crypto-jacking” schemes, the latter of which refers to the group’s unauthorized use of victim computers to “mine” cryptocurrency”</t>
  </si>
  <si>
    <t xml:space="preserve">https://www.cyberscoop.com/apt41-fireeye-china/ </t>
  </si>
  <si>
    <t>https://www.reuters.com/article/us-china-cyber-moonlighters/chinese-government-hackers-suspected-of-moonlighting-for-profit-idUSKCN1UX1JE</t>
  </si>
  <si>
    <t>https://www.justice.gov/opa/pr/seven-international-cyber-defendants-including-apt41-actors-charged-connection-computer;</t>
  </si>
  <si>
    <t>https://www.fbi.gov/wanted/cyber/apt-41-group;</t>
  </si>
  <si>
    <t xml:space="preserve">Chinese Moonlighting </t>
  </si>
  <si>
    <t>https://www.justice.gov/opa/pr/seven-international-cyber-defendants-including-apt41-actors-charged-connection-computer</t>
  </si>
  <si>
    <t>https://www.fbi.gov/wanted/cyber/apt-41-group</t>
  </si>
  <si>
    <t>Chinese Multiple Exploit</t>
  </si>
  <si>
    <t xml:space="preserve">APT41 attempts to breach UStech sector </t>
  </si>
  <si>
    <t>https://www.fireeye.com/blog/threat-research/2020/03/apt41-initiates-global-intrusion-campaign-using-multiple-exploits.html</t>
  </si>
  <si>
    <t>https://www.hhs.gov/sites/default/files/apt41-citrix-and-zoho-attacks-on-healthcare.pdf</t>
  </si>
  <si>
    <t>BioTech Firm Attacks</t>
  </si>
  <si>
    <t>China accused by US officals of trying to steal research on COVID-19 vaccines.</t>
  </si>
  <si>
    <t>https://www.nytimes.com/2020/05/10/us/politics/coronavirus-china-cyber-hacking.html</t>
  </si>
  <si>
    <t>https://www.reuters.com/article/us-health-coronavirus-moderna-cyber-excl/exclusive-china-backed-hackers-targeted-covid-19-vaccine-firm-moderna-idUSKCN24V38M</t>
  </si>
  <si>
    <t>https://www.bbc.com/news/world-us-canada-52656656</t>
  </si>
  <si>
    <t>https://www.justice.gov/opa/pr/two-chinese-hackers-working-ministry-state-security-charged-global-computer-intrusion</t>
  </si>
  <si>
    <t>Cybersecurity Spoof</t>
  </si>
  <si>
    <t>Attempt to breach US political campaign posing as cybersecurity company</t>
  </si>
  <si>
    <t>https://www.pcmag.com/news/google-chinese-hackers-are-posing-as-mcafee-antivirus-to-phish-victims</t>
  </si>
  <si>
    <t>https://blogs.microsoft.com/on-the-issues/2020/09/10/cyberattacks-us-elections-trump-biden/</t>
  </si>
  <si>
    <t>https://malpedia.caad.fkie.fraunhofer.de/actor/apt31</t>
  </si>
  <si>
    <t>https://www.cybersecurity-insiders.com/google-identifies-mcafee-malware-spread-on-biden-supporters-via-china/</t>
  </si>
  <si>
    <t>Posing Security</t>
  </si>
  <si>
    <t>Attempt to breach  international companies posing as cybersecurity company</t>
  </si>
  <si>
    <t>https://malpedia.caad.fkie.fraunhofer.de/actor/apt32</t>
  </si>
  <si>
    <t>Exchange Hack Webshell</t>
  </si>
  <si>
    <t>Microsoft Exchange Server Hack</t>
  </si>
  <si>
    <t>https://blogs.microsoft.com/on-the-issues/2021/03/02/new-nation-state-cyberattacks/</t>
  </si>
  <si>
    <t>https://www.zdnet.com/article/everything-you-need-to-know-about-microsoft-exchange-server-hack/</t>
  </si>
  <si>
    <t>https://krebsonsecurity.com/2021/03/at-least-30000-u-s-organizations-newly-hacked-via-holes-in-microsofts-email-software/</t>
  </si>
  <si>
    <t>https://www.csoonline.com/article/3616699/the-microsoft-exchange-server-hack-a-timeline.html</t>
  </si>
  <si>
    <t>N Korea</t>
  </si>
  <si>
    <t>Fourth of July_A</t>
  </si>
  <si>
    <t>Show of cyber capabilities to commemorate the 15th anniversary of the death of Kim Il Sung, and coincide with the launch of 7 new short range missiles.</t>
  </si>
  <si>
    <t>https://www.csmonitor.com/Technology/Horizons/2009/0708/north-korean-hackers-blamed-for-sweeping-cyber-attack-on-us-networks</t>
  </si>
  <si>
    <t xml:space="preserve"> https://www.nytimes.com/2009/07/09/technology/09cyber.html?mtrref=www.google.com&amp;gwh=446A2A35F5DC5847A2B1F4A3E31B4D00&amp;gwt=pay</t>
  </si>
  <si>
    <t>NK Stuxnet</t>
  </si>
  <si>
    <t>Publically available sources claim that Stuxnet style worm attempted to disrupt NK's nuclear progam but ultimately could not reach its target</t>
  </si>
  <si>
    <t>https://www.wired.com/2015/05/us-tried-stuxnet-north-koreas-nuclear-program/, https://www.reuters.com/article/us-usa-northkorea-stuxnet-idUSKBN0OE2DM20150529</t>
  </si>
  <si>
    <t>March DDoS 1</t>
  </si>
  <si>
    <t>Retaliation for US - S. Korea military training drills conducted around the same time.</t>
  </si>
  <si>
    <t>https://www.bbc.com/news/technology-12646052</t>
  </si>
  <si>
    <t>December defacement</t>
  </si>
  <si>
    <t>Register displeasure at the resumption of US - S. Korea nuclear energy talks on the 5th of December, Kin Jung Il death.</t>
  </si>
  <si>
    <t>https://www.channel4.com/news/officials-pay-respects-to-their-dear-leader</t>
  </si>
  <si>
    <t xml:space="preserve"> https://www.abc.net.au/news/2011-12-19/north-korean-leader-kim-jong-il-dead/3738526</t>
  </si>
  <si>
    <t xml:space="preserve">Sony Hack </t>
  </si>
  <si>
    <t>Sony Pictures, USA is breached and secretive information leaked online by the Guardians of Peace, later attibuted to the NK govt</t>
  </si>
  <si>
    <t>https://www.vox.com/2015/1/20/18089084/sony-hack-north-korea</t>
  </si>
  <si>
    <t xml:space="preserve"> https://www.nytimes.com/2014/12/31/business/media/sony-attack-first-a-nuisance-swiftly-grew-into-a-firestorm-.html</t>
  </si>
  <si>
    <t>US Left of Launch</t>
  </si>
  <si>
    <t xml:space="preserve">Publically available sources claim that Evidence of US operations bringing down NK missiles when testing </t>
  </si>
  <si>
    <t>https://www.defenseone.com/threats/2018/01/left-launch-missile-defense-you-dont-want-have-just-one-solution-threat/145438/, https://www.nytimes.com/2017/03/04/world/asia/left-of-launch-missile-defense.html</t>
  </si>
  <si>
    <t>US power company hacks</t>
  </si>
  <si>
    <t xml:space="preserve">Concurrent with the SK Ministry of Defense breach, NK hacks US power compaines in SK </t>
  </si>
  <si>
    <t>https://www.nbcnews.com/news/north-korea/experts-north-korea-targeted-u-s-electric-power-companies-n808996</t>
  </si>
  <si>
    <t xml:space="preserve"> https://www.cyberscoop.com/north-korea-ics-hacking-dhs-ics-cert/</t>
  </si>
  <si>
    <t>Fake Fundraiser</t>
  </si>
  <si>
    <t>DPRKn response to THAAD.</t>
  </si>
  <si>
    <t xml:space="preserve">https://www.cyberscoop.com/lazarus-group-north-korea-us-defense-contractors/ </t>
  </si>
  <si>
    <t>https://www.bleepingcomputer.com/news/security/north-korean-cyberspies-target-us-defense-contractors-following-nuclear-threats/</t>
  </si>
  <si>
    <t>https://unit42.paloaltonetworks.com/unit42-the-blockbuster-sequel/</t>
  </si>
  <si>
    <t>WannaCry- US Critical Infrastructure</t>
  </si>
  <si>
    <t>Finance the regime.</t>
  </si>
  <si>
    <t>https://www.bbc.com/news/technology-40297493</t>
  </si>
  <si>
    <t>https://www.opswat.com/blog/massive-ransomware-attack-hits-critical-infrastructure-plants-and-organizations-worldwide</t>
  </si>
  <si>
    <t>https://us-cert.cisa.gov/sites/default/files/FactSheets/NCCIC%20ICS_FactSheet_WannaCry_Ransomware_S508C.pdf;  https://us-cert.cisa.gov/ncas/alerts/TA17-164A</t>
  </si>
  <si>
    <t>KONNI</t>
  </si>
  <si>
    <t xml:space="preserve">A malicioUSemail attachment was the vector for a RAT apparently designed to gather information on individuals interested in DPRK's missile launch in early July. </t>
  </si>
  <si>
    <t>https://thehackernews.com/2017/07/north-korea-missile-malware.html</t>
  </si>
  <si>
    <t>https://us-cert.cisa.gov/ncas/alerts/aa20-227a</t>
  </si>
  <si>
    <t>https://blog.talosintelligence.com/2017/07/konni-references-north-korean-missile-capabilities.html</t>
  </si>
  <si>
    <t>Operation Sharpshooter .mil</t>
  </si>
  <si>
    <t>Desire for cash and to steal sensitive U.S Government data from critical infrastructure</t>
  </si>
  <si>
    <t>https://thehill.com/policy/cybersecurity/432247-security-firm-links-cyber-espionage-campaign-targeting-key-sectors-to</t>
  </si>
  <si>
    <t>https://www.mcafee.com/enterprise/en-us/assets/reports/rp-operation-sharpshooter.pdf</t>
  </si>
  <si>
    <t>Operation Sharpshooter .gov</t>
  </si>
  <si>
    <t>Operation Sharpshooter .com</t>
  </si>
  <si>
    <t>Power Company Phishing</t>
  </si>
  <si>
    <t xml:space="preserve">Concurrent with the SK Ministry of Defense breach, NK hacks USpower compaines in SK </t>
  </si>
  <si>
    <t>https://www.fireeye.com/blog/threat-research/2017/10/north-korean-actors-spear-phish-us-electric-companies.html</t>
  </si>
  <si>
    <t>https://www.infosecurity-magazine.com/news/north-korea-targets-us-power-grid/</t>
  </si>
  <si>
    <t>DPRK Crypto-laundering</t>
  </si>
  <si>
    <t>According to the pleadings, in 2018, DPRKn co-conspirators hacked into a virtual currency exchange and stole nearly $250 million worth of virtual currency. The funds were then laundered through hundreds of automated cryptocurrency transactions aimed at preventing law enforcement from tracing the funds</t>
  </si>
  <si>
    <t>https://www.justice.gov/opa/pr/two-chinese-nationals-charged-laundering-over-100-million-cryptocurrency-exchange-hack</t>
  </si>
  <si>
    <t>https://www.reuters.com/article/us-usa-northkorea-crypto/u-s-seeks-to-seize-280-cryptocurrency-accounts-tied-to-north-korean-hacks-idUSKBN25N39F</t>
  </si>
  <si>
    <t>https://www.wsj.com/articles/u-s-authorities-charge-north-koreans-in-long-running-hacking-scheme-11613581358</t>
  </si>
  <si>
    <t>https://www.newyorker.com/magazine/2021/04/26/the-incredible-rise-of-north-koreas-hacking-army</t>
  </si>
  <si>
    <t>Stolen Pencil</t>
  </si>
  <si>
    <t>North Korean attacked universities in the U.S. focusing on biomedical engineering</t>
  </si>
  <si>
    <t>https://www.cyberscoop.com/suspected-north-korean-hackers-target-universities-using-chrome-extension/</t>
  </si>
  <si>
    <t>https://www.netscout.com/blog/asert/stolen-pencil-campaign-targets-academia</t>
  </si>
  <si>
    <t>Babyshark - US</t>
  </si>
  <si>
    <t>North Korean operatives targeted  research-oriented organisations including: Stanford University, Congressional Research Service (CRS), a United States-based think tank, and five different email service providers. No evidence that this incident was successful.</t>
  </si>
  <si>
    <t>https://www.zdnet.com/article/phishing-campaign-attempts-to-spread-a-new-brand-of-snooping-malware/</t>
  </si>
  <si>
    <t>https://unit42.paloaltonetworks.com/new-babyshark-malware-targets-u-s-national-security-think-tanks/</t>
  </si>
  <si>
    <t xml:space="preserve">COVID disruption_DPRK </t>
  </si>
  <si>
    <t>https://www.cyfirma.com/early-warning/global-covid-19-related-phishing-campaign-by-north-korean-operatives-lazarus-group-exposed-by-cyfirma-researchers/</t>
  </si>
  <si>
    <t>https://www.zdnet.com/article/north-korean-state-hackers-reportedly-planning-covid-19-phishing-campaign-targeting-5m-across-six-nations/</t>
  </si>
  <si>
    <t>COVID Phishing Campaign</t>
  </si>
  <si>
    <t>North Korean sent COVID-19 phishing emails to 5 million+ businesses to S Korea, Singapore, US, Japan, India, and the UK to steal information</t>
  </si>
  <si>
    <t>https://blogs.microsoft.com/on-the-issues/2020/11/13/health-care-cyberattacks-covid-19-paris-peace-forum/?2020-11-13</t>
  </si>
  <si>
    <t>Canada</t>
  </si>
  <si>
    <t>Russian Info Swipe_B</t>
  </si>
  <si>
    <t>CyberBerkut NATO Websites_B</t>
  </si>
  <si>
    <t>https://motherboard.vice.com/en_us/article/jp5mxd/pro-russia-ukranians-hack-nato-websites</t>
  </si>
  <si>
    <t xml:space="preserve"> https://www.reuters.com/article/us-ukraine-nato/nato-websites-hit-in-cyber-attack-linked-to-crime</t>
  </si>
  <si>
    <t>WellMess/COVID vaccine data breaches_A</t>
  </si>
  <si>
    <t>UK</t>
  </si>
  <si>
    <t>Russian Info Swipe_C</t>
  </si>
  <si>
    <t>CyberBerkut NATO Websites_C</t>
  </si>
  <si>
    <t xml:space="preserve"> https://www.reuters.com/article/us-ukraine-nato/nato-websites-hit-in-cyber-attack-linked-to-crimea-tension-idUSBREA2E0T320140316</t>
  </si>
  <si>
    <t>White Bear Toolset</t>
  </si>
  <si>
    <t xml:space="preserve">WhiteBear targets diplomatic organizations </t>
  </si>
  <si>
    <t>https://www.schneier.com/blog/archives/2017/09/russian_hacking.html</t>
  </si>
  <si>
    <t>Brexit election meddling</t>
  </si>
  <si>
    <t>Russian cyber and infomraiton tactics present in helping the Leave camp and hurting the Remain camp</t>
  </si>
  <si>
    <t>https://www.theguardian.com/uk-news/2018/jun/16/arron-banks-nigel-farage-leave-brexit-russia-connection</t>
  </si>
  <si>
    <t xml:space="preserve"> https://www.theguardian.com/commentisfree/2018/jun/17/why-isnt-there-greater-outrage-about-russian-involvement-in-brexit</t>
  </si>
  <si>
    <t>BlogURL Attack</t>
  </si>
  <si>
    <t xml:space="preserve">Failed attempt to infiltrate whistleblowing site Bellingcat </t>
  </si>
  <si>
    <t>https://threatconnect.com/blog/fancy-bear-leverages-blogspot/</t>
  </si>
  <si>
    <t>Neptun</t>
  </si>
  <si>
    <t>ShellRunner</t>
  </si>
  <si>
    <t>Meterpreter</t>
  </si>
  <si>
    <t>Trade Minister Email Hack</t>
  </si>
  <si>
    <t>Russian Hackers infiltrated the email account of the trade minister in the lead up to the 2019 election and leaked documents as part of a disinformation campaign to undermine Borris Johnson's party. The narrative was the Labour Party is selling the National Healthcare system to the US.</t>
  </si>
  <si>
    <t>https://www.reuters.com/article/us-britain-russia-hack-exclusive/exclusive-papers-leaked-before-uk-election-in-suspected-russian-operation-were-hacked-from-ex-trade-minister-sources-idUSKCN24Z1V4</t>
  </si>
  <si>
    <t>https://www.theguardian.com/politics/2020/aug/03/classified-documents-on-us-uk-trade-talks-hacked-from-liam-fox-emails</t>
  </si>
  <si>
    <t>https://www.bbc.com/news/uk-politics-53642923</t>
  </si>
  <si>
    <t>WellMess/COVID vaccine data breaches_B</t>
  </si>
  <si>
    <t>Discount Air Data</t>
  </si>
  <si>
    <t>EasyJet 9M records stolen.</t>
  </si>
  <si>
    <t>https://www.bbc.com/news/technology-52722626</t>
  </si>
  <si>
    <t>WannaCry- IK NHS</t>
  </si>
  <si>
    <t>https://us-cert.cisa.gov/sites/default/files/FactSheets/NCCIC%20ICS_FactSheet_WannaCry_Ransomware_S508C.pdf</t>
  </si>
  <si>
    <t xml:space="preserve">Babyshark-UK </t>
  </si>
  <si>
    <t>North Korean operatives targeted a research-oriented organisation, the Royal United Services Institute. No evidence that this incident was successful.</t>
  </si>
  <si>
    <t>France</t>
  </si>
  <si>
    <t>TV5Monde recon</t>
  </si>
  <si>
    <t xml:space="preserve">Recon for later degradation attack on TV5Monde </t>
  </si>
  <si>
    <t>https://www.bankinfosecurity.com/french-officials-detail-fancy-bear-hack-tv5monde-a-9983</t>
  </si>
  <si>
    <t xml:space="preserve"> https://www.bbc.com/news/technology-37590375</t>
  </si>
  <si>
    <t>TV5Monde degrade</t>
  </si>
  <si>
    <t xml:space="preserve">Russian hackers responsible for corrupting and destrying parts of Frances large television network </t>
  </si>
  <si>
    <t xml:space="preserve"> https://www.bbc.com/news/technology-37590376</t>
  </si>
  <si>
    <t>Macron campaign hack</t>
  </si>
  <si>
    <t xml:space="preserve">Russian cyber and information campaign on pro-EU centrist Emmanuel Macron </t>
  </si>
  <si>
    <t>https://www.reuters.com/article/us-france-election-macron-cyber/macron-campaign-was-target-of-cyber-attacks-by-spy-linked-group-idUSKBN17Q200</t>
  </si>
  <si>
    <t xml:space="preserve"> https://www.nytimes.com/2017/05/05/world/europe/france-macron-hacking.html</t>
  </si>
  <si>
    <t xml:space="preserve">Babyshark-French Insitutions </t>
  </si>
  <si>
    <t>North Korean operatives targeted French government entities, no evidence to support the incident was sucessful</t>
  </si>
  <si>
    <t>Germany</t>
  </si>
  <si>
    <t>German steel mill degrade_A</t>
  </si>
  <si>
    <t>Russian recon for specs of German steel mill</t>
  </si>
  <si>
    <t>https://ics.sans.org/media/ICS-CPPE-case-Study-2-German-Steelworks_Facility.pdf</t>
  </si>
  <si>
    <t xml:space="preserve"> https://www.wired.com/2015/01/german-steel-mill-hack-destruction/</t>
  </si>
  <si>
    <t>German steel mill degrade_B</t>
  </si>
  <si>
    <t xml:space="preserve">Destructive action against German steel mill, widespread damage reported </t>
  </si>
  <si>
    <t xml:space="preserve">Bundestag breach/Fancy Bear </t>
  </si>
  <si>
    <t xml:space="preserve">Massive hack of the German Bundestag to find comrpmising info on officials </t>
  </si>
  <si>
    <t>https://www.zeit.de/digital/2017-05/cyberattack-bundestag-angela-merkel-fancy-bear-hacker-russia</t>
  </si>
  <si>
    <t xml:space="preserve"> https://www.dw.com/en/bundestag-it-system-shut-down-after-hacker-attack/a-18659654</t>
  </si>
  <si>
    <t>Informationsverbund Infiltration</t>
  </si>
  <si>
    <t xml:space="preserve">Fancy Bear attempt at German govt network </t>
  </si>
  <si>
    <t>https://www.npr.org/sections/thetwo-way/2018/03/01/589787931/russias-fancy-bear-reportedly-hacks-german-government-networks</t>
  </si>
  <si>
    <t>https://www.dw.com/en/germany-admits-hackers-infiltrated-federal-ministries-russian-group-suspected/a-42775517</t>
  </si>
  <si>
    <t>Deutsch Energy Defense</t>
  </si>
  <si>
    <t xml:space="preserve"> Supply chain attacks against energy, water and power by Russia.</t>
  </si>
  <si>
    <t>https://www.cyberscoop.com/german-intelligence-memo-berserk-bear-critical-infrastructure/</t>
  </si>
  <si>
    <t>https://www.itsecurityguru.org/2018/06/27/russia-suspected-german-energy-firm-hacks/</t>
  </si>
  <si>
    <t>https://cyware.com/news/berserk-bear-apt-penetrates-german-infrastructure-via-supply-chain-attacks-f790a4d5/?web_view=true</t>
  </si>
  <si>
    <t>Poland</t>
  </si>
  <si>
    <t>Sandworm_B</t>
  </si>
  <si>
    <t xml:space="preserve"> https://news.sky.com/story/russia-cyber-attacks-what-we-know-so-far-11517151</t>
  </si>
  <si>
    <t>Operation Pawn Storm_A</t>
  </si>
  <si>
    <t>Backdoor intrusion in to several government networks via spear phishing</t>
  </si>
  <si>
    <t xml:space="preserve"> https://fcw.com/articles/2017/04/25/critical-trendmicro-pawn-storm.aspx</t>
  </si>
  <si>
    <t>CyberBerkut Polish Stock Exchange</t>
  </si>
  <si>
    <t>Limit Polish support to Ukraine</t>
  </si>
  <si>
    <t>Estonia</t>
  </si>
  <si>
    <t>Defacement of govt websites</t>
  </si>
  <si>
    <t xml:space="preserve">Defacement of public Estonian websites as a reaction to the movement of the Bronze Soldier grave marker </t>
  </si>
  <si>
    <t>https://www.wired.com/2007/08/ff-estonia/</t>
  </si>
  <si>
    <t xml:space="preserve"> https://www.rferl.org/a/Behind_The_Estonia_Cyberattacks/1505613.html</t>
  </si>
  <si>
    <t>Defacement of private websites</t>
  </si>
  <si>
    <t xml:space="preserve">Defacement of private Estonian websites as a reaction to the movement of the Bronze Soldier grave marker </t>
  </si>
  <si>
    <t>DDoS of govt websites</t>
  </si>
  <si>
    <t xml:space="preserve">Botnet campaign against government websites as a reaction to the movement of the Bronze Soldier grave marker </t>
  </si>
  <si>
    <t>DDoS of private websites</t>
  </si>
  <si>
    <t xml:space="preserve">Botnet campaign against private websites as a reaction to the movement of the Bronze Soldier grave marker </t>
  </si>
  <si>
    <t>Lithuania</t>
  </si>
  <si>
    <t xml:space="preserve">Snake/Turla_A </t>
  </si>
  <si>
    <t>Access targeted gov networks</t>
  </si>
  <si>
    <t>https://www.symantec.com/content/en/us/enterprise/media/security_response/whitepapers/waterbug-attack-group.pdf</t>
  </si>
  <si>
    <t xml:space="preserve"> https://www.baesystems.com/en/cybersecurity/feature/the-snake-campaign</t>
  </si>
  <si>
    <t>Lithuanian Parliament_A</t>
  </si>
  <si>
    <t>Delegitimize LTH parliament</t>
  </si>
  <si>
    <t>https://www.irishtimes.com/news/lithuania-accuses-russian-hackers-of-cyber-assault-after-collapse-of-over-300-websites-1.942155</t>
  </si>
  <si>
    <t xml:space="preserve"> https://www.nytimes.com/2008/06/30/world/europe/30iht-baltic.4.14108611.html?mtrref=www.google.com&amp;gwh=DA101FDEB0038BD0808909A50B68AAC3&amp;gwt=pay</t>
  </si>
  <si>
    <t>Lithuanian Parliament_B</t>
  </si>
  <si>
    <t xml:space="preserve">Lithuania </t>
  </si>
  <si>
    <t xml:space="preserve">Lithuanian Bank </t>
  </si>
  <si>
    <t xml:space="preserve">DDoS of Bank of Lithuania </t>
  </si>
  <si>
    <t>https://www.lb.lt/en/news/cyber-attacks-were-used-to-interrupt-the-provision-of-the-bank-of-lithuanias-online-services</t>
  </si>
  <si>
    <t>Lithuania MOD Disinformation</t>
  </si>
  <si>
    <t>2019 April 10 In the evening, spoofed e-mails of Ministry of National Defence officer are distributed including slanderoUScontent on the Minister of MoND. Letters are distributed to the targeted audience: representatives of state institutions of the Republic of Lithuania, politicians. The content of the letter is written in a smooth, correct, formalized Lithuanian language, with a clear understanding of the legal basis and internal organizational structure of the Republic of Lithuania.</t>
  </si>
  <si>
    <t>https://www.nksc.lt/doc/en/analysis/2019_04_30_Brief_targeted_attack_analysis.pdf</t>
  </si>
  <si>
    <t>https://www.oodaloop.com/briefs/2019/04/15/major-coordinated-disinformation-campaign-hit-the-lithuanian-defense/</t>
  </si>
  <si>
    <t>https://cyware.com/news/spear-phishing-campaign-uses-misinformation-tactics-aimed-at-the-lithuanian-defense-minister-31f9bef7</t>
  </si>
  <si>
    <t>https://www.justice.gov/opa/pr/emotet-botnet-disrupted-international-cyber-operation</t>
  </si>
  <si>
    <t>https://www.fbi.gov/news/stories/emotet-malware-disrupted-020121</t>
  </si>
  <si>
    <t xml:space="preserve">Lithuania Health Center Emotet hack </t>
  </si>
  <si>
    <t>The National Cyber Security Centre under the Ministry of National Defence detected a large amount of e-mail letters containing a virUSthat were addressed to several public authorities. According to the recent data, the letters containing the Trojan.Emotet virUSwere received by several municipality offices and the National Public Health Centre.</t>
  </si>
  <si>
    <t>https://securityaffairs.co/wordpress/112817/malware/emotet-campaign-hit-lithuania.html</t>
  </si>
  <si>
    <t>Ukraine</t>
  </si>
  <si>
    <t xml:space="preserve">Snake/Turla_B </t>
  </si>
  <si>
    <t>Sandworm_C</t>
  </si>
  <si>
    <t>Duke Series_B</t>
  </si>
  <si>
    <t>https://arstechnica.com/information-technology/2015/09/seven-years-of-malware-linked-to-russian-state-backed-cyberespionage/</t>
  </si>
  <si>
    <t>https://us-east-1-02810029-inspect.menlosecurity.com/safeview-fileserv/tc_download/2f9f8f25dd54f65621a59b7b22a90d396a9cb0cb29bc7a8f48593714f326e6e5/?&amp;cid=NEFD29825D346_&amp;rid=4f66dcb82e86faf677068f01a97a9e37&amp;file_url=https%3A%2F%2Fblog-assets.f-secure.com%2Fwp-content%2Fuploads%2F2020%2F03%2F18122307%2FF-Secure_Dukes_Whitepaper.pdf&amp;type=original</t>
  </si>
  <si>
    <t>CyberBerkut UKR Gov Site Hack</t>
  </si>
  <si>
    <t>DDoS against UKR gov sites</t>
  </si>
  <si>
    <t>https://www.wired.com/story/russian-hackers-attack-ukraine/</t>
  </si>
  <si>
    <t>CyberBerkut Telecom disruption</t>
  </si>
  <si>
    <t>Botnet attacks mobile phone network</t>
  </si>
  <si>
    <t>CyberBerkut Ukraine Election Intrusion</t>
  </si>
  <si>
    <t>Delegitimacy the Ukrainian election</t>
  </si>
  <si>
    <t>Operation Pawn Storm_B</t>
  </si>
  <si>
    <t>CyberBerkut UKR MOD DDoS</t>
  </si>
  <si>
    <t>Disrupt Ukrainian MOD</t>
  </si>
  <si>
    <t>Fancy Bear (also APT 28 linked)</t>
  </si>
  <si>
    <t xml:space="preserve">Fancy Bear Android Malware used to locate Ukrainian army locations and strategies, allowing for widespread artillery destruction </t>
  </si>
  <si>
    <t>https://www.crowdstrike.com/blog/danger-close-fancy-bear-tracking-ukrainian-field-artillery-units/</t>
  </si>
  <si>
    <t xml:space="preserve"> https://www.reuters.com/article/us-cyber-ukraine/russian-hackers-tracked-ukrainian-artillery-units-using-android-implant-report-idUSKBN14B0CU</t>
  </si>
  <si>
    <t>CyberBerkut Billboard Hack</t>
  </si>
  <si>
    <t>Smear Ukrainian Politicans</t>
  </si>
  <si>
    <t>SSUCounteraction</t>
  </si>
  <si>
    <t xml:space="preserve">SSU successfully thwarts Russian attemps at Ukrainain law enforcement networks </t>
  </si>
  <si>
    <t>https://www.ssu.gov.ua/en/news/1/category/21/view/5037</t>
  </si>
  <si>
    <t>Sandworm/BlackEnery DDoS</t>
  </si>
  <si>
    <t>Botnets shut down telcom system of Kyivoblerergo station</t>
  </si>
  <si>
    <t>https://www.wired.com/2016/01/everything-we-know-about-ukraines-power-plant-hack/</t>
  </si>
  <si>
    <t xml:space="preserve"> https://www.theregister.co.uk/2016/03/04/ukraine_blackenergy_confirmation/</t>
  </si>
  <si>
    <t xml:space="preserve"> https://www.pcworld.com/article/3020631/malware-alone-didnt-cause-ukraine-power-station-outage.html</t>
  </si>
  <si>
    <t>Sandworm/BlackEnery Sabotage</t>
  </si>
  <si>
    <t xml:space="preserve">Virus corrupts ICS of Kyivoblerergo station, power out in Eastern ukraine for hours </t>
  </si>
  <si>
    <t>Petya_A</t>
  </si>
  <si>
    <t xml:space="preserve">Ransomware holds several compaines info hostage </t>
  </si>
  <si>
    <t>https://www.csoonline.com/article/3233210/ransomware/petya-ransomware-and-notpetya-malware-what-you-need-to-know-now.html</t>
  </si>
  <si>
    <t xml:space="preserve">Petya_B </t>
  </si>
  <si>
    <t>https://www.mcafee.com/enterprise/en-us/security-awareness/ransomware/petya.html</t>
  </si>
  <si>
    <t>Operation BugDrop</t>
  </si>
  <si>
    <t xml:space="preserve">CyberX discovered a large-scale cyber-reconnaissance operation targeting a broad range of targets in the Ukraine. It eavesdrops on sensitive conversations by remotely controlling PC microphones 70 victims successfully targeted by the operation in a range of sectors including critical infrastructure, media, and scientific research. The operation seeks to capture a range of sensitive information from its targets including audio recordings of conversations, screen shots, documents and passwords. </t>
  </si>
  <si>
    <t>https://securityaffairs.co/wordpress/56517/intelligence/operation-bugdrop-ukraine.html</t>
  </si>
  <si>
    <t>TeleBots Bank Heist</t>
  </si>
  <si>
    <t xml:space="preserve">BlackEnergy group steals and wipes data from Ukrainian banks </t>
  </si>
  <si>
    <t>https://www.reuters.com/article/us-cyber-attack-ukraine/ukraine-points-finger-at-russian-security-services-in-recent-cyber-attack-idUSKBN19M39P</t>
  </si>
  <si>
    <t xml:space="preserve"> https://www.independent.co.uk/news/world/europe/russia-cyber-attack-ukraine-petya-telebots-blackenergy-sbu-cadbury-a7819501.html</t>
  </si>
  <si>
    <t xml:space="preserve">Russian banking sector </t>
  </si>
  <si>
    <t xml:space="preserve">Failed attempt at hacking and disrupting Russian banking sector </t>
  </si>
  <si>
    <t>https://www.ft.com/content/b813ab48-1b04-11e8-aaca-4574d7dabfb6</t>
  </si>
  <si>
    <t xml:space="preserve"> http://carnegieendowment.org/files/Carnegie_Cyber_Financial_Data_white_paper_appendix.pdf</t>
  </si>
  <si>
    <t>Kiev Power outage_A</t>
  </si>
  <si>
    <t xml:space="preserve">Northern part of Kiev blacked out for a period of time, BalckEnergy Malware found </t>
  </si>
  <si>
    <t>https://www.cybersecurity-insiders.com/cyber-attack-caused-power-outage-in-ukraine-capital-kiev/</t>
  </si>
  <si>
    <t>Kiev Power outage_B</t>
  </si>
  <si>
    <t>Sandworm</t>
  </si>
  <si>
    <t>https://www.reuters.com/article/us-ukraine-cyber-attack-energy/ukraines-power-outage-was-a-cyber-attack-ukrenergo-idUSKBN1521BA</t>
  </si>
  <si>
    <t>NotPetya_A</t>
  </si>
  <si>
    <t>https://www.wired.com/story/notpetya-cyberattack-ukraine-russia-code-crashed-the-world</t>
  </si>
  <si>
    <t>https://attack.mitre.org/software/S0368/</t>
  </si>
  <si>
    <t>Bad Rabbit (Bunny)</t>
  </si>
  <si>
    <t>In October 2017, BadRabbit ransomware encrypted hard drives and rendered IT inoperable. This caused disruption including to the Kyiv metro, Odessa airport, Russia’s central bank and two Russian media outlets.</t>
  </si>
  <si>
    <t>https://www.ncsc.gov.uk/news/reckless-campaign-cyber-attacks-russian-military-intelligence-service-exposed</t>
  </si>
  <si>
    <t>https://www.reuters.com/article/us-cyber-attack-russia/notpetya-hackers-likely-behind-badrabbit-attack-researchers-idUSKBN1CV1TI</t>
  </si>
  <si>
    <t>https://community.broadcom.com/symantecenterprise/communities/community-home/librarydocuments/viewdocument?DocumentKey=39104bd6-008d-46a9-bf29-b061c8ecc815&amp;CommunityKey=1ecf5f55-9545-44d6-b0f4-4e4a7f5f5e68&amp;tab=librarydocuments</t>
  </si>
  <si>
    <t>Orthodox Clergy Attack</t>
  </si>
  <si>
    <t>Russian hackers attack Ukraine religious leaders, relating to Ukraine’s Orthodox church and association with Russia</t>
  </si>
  <si>
    <t>https://apnews.com/article/26815e0d06d348f4b85350e96b78f6a8</t>
  </si>
  <si>
    <t>https://www.abc.net.au/news/2018-08-27/russian-hackers-attempted-to-hack-eastern-orthodox-leader/10170878</t>
  </si>
  <si>
    <t>https://fortune.com/2018/08/27/russian-hackers-orthodox-christian-leaders/</t>
  </si>
  <si>
    <t>Ukranian biochemical research attack</t>
  </si>
  <si>
    <t xml:space="preserve"> The attackers behind Olympic Destroyer are now targeting biological and chemical threat prevention laboratories in Europe and Ukraine. They continue to use a non-binary executable infection vector and obfuscated scripts to evade detection.</t>
  </si>
  <si>
    <t>https://securityaffairs.co/wordpress/73695/malware/olympic-destroyer-return.html</t>
  </si>
  <si>
    <t>https://www.cyberscoop.com/olympic-destroyer-kaspersky-biochemical-research/</t>
  </si>
  <si>
    <t>VPNfilter</t>
  </si>
  <si>
    <t>Ukraine ‘s SBU Security Service reportedly stopped VPNFilter attack at chlorine station, "Specialists of the cyber security service established minutes after [the incident] that the enterprise’s process control system and system for detecting signs of emergencies had deliberately been infected by the VPNFilter computer virUSoriginating from Russia."</t>
  </si>
  <si>
    <t>https://www.darkreading.com/attacks-breaches/ukraine-security-service-stops-vpnfilter-attack-at-chlorine-station/d/d-id/1332282</t>
  </si>
  <si>
    <t>https://www.bleepingcomputer.com/news/security/ukraine-says-it-stopped-a-vpnfilter-attack-on-a-chlorine-distillation-station/</t>
  </si>
  <si>
    <t>Maritime Pre-attacks</t>
  </si>
  <si>
    <t xml:space="preserve">Russian government-affiliated actors launched coordinated cyber attacks against Ukrainian government and military targets before and during the attack and seizure of Ukrainian ships and sailors on November 25, a private intelligence firm announced this week. The attacks appeared to be aimed at stealing information that would have been relevant to planning the operation, according to Stealthcare, a cyber threat intelligence group.
</t>
  </si>
  <si>
    <t>https://www.defenseone.com/technology/2018/12/russia-launched-cyber-attacks-against-ukraine-ship-seizures-firm-says/153375/</t>
  </si>
  <si>
    <t xml:space="preserve">Ukrainian Judicial Authority </t>
  </si>
  <si>
    <t>Ukraine’s security service SBU announced to have blocked a cyber attack launched by Russian intelligence aimed at breaching information and telecommunications systems used by the country’s judiciary.</t>
  </si>
  <si>
    <t>https://securityaffairs.co/wordpress/78726/cyber-warfare-2/sbu-russia-cyber-attack.html</t>
  </si>
  <si>
    <t>https://www.kyivpost.com/ukraine-politics/sbu-blocks-cyber-attack-of-russian-special-services-on-ukraines-judicial-branch.html</t>
  </si>
  <si>
    <t>Mil and Gov VBA Attacks</t>
  </si>
  <si>
    <t>Russia linked APT group tracked as Gamaredon has been targeting several Ukrainian diplomats, government and military officials, and law enforcement. The Gamaredon attacks against Ukraine don’t seem to have stopped. In June malware researchers from Cybaze-Yoroi spotted a new suspicioUSactivity potentially linked to the popular APT group. The hacking campaign confirmed that the Gamaredon operations are still ongoing and the high interest of the Kremlin in infiltrating the East European ecosystem, especially the Ukranian one. The experts at Cybaze confirmed that the infection patterns were similar to the other attacks spotted in early 2019, including the Matryoshka structure and the use of chained SFX archives.</t>
  </si>
  <si>
    <t>https://securityaffairs.co/wordpress/94792/apt/gamaredon-target-ukraine.html</t>
  </si>
  <si>
    <t>Gas Holdings Hack</t>
  </si>
  <si>
    <t>Experts say the timing and scale of the attacks suggest that the Russians could be searching for potentially embarrassing material on the Bidens — the same kind of information that Mr. Trump wanted from Ukraine when he pressed for an investigation of the Bidens and Burisma, setting off a chain of events that led to his impeachment. The hacking attempts against Burisma, the Ukrainian gas company on whose board Hunter Biden served, began in early November, as talk of the Bidens, Ukraine and impeachment was dominating the news in the United States.</t>
  </si>
  <si>
    <t>https://www.nytimes.com/2020/01/13/us/politics/russian-hackers-burisma-ukraine.html</t>
  </si>
  <si>
    <t>https://cdn.area1security.com/reports/Area-1-Security-PhishingBurismaHoldings.pdf</t>
  </si>
  <si>
    <t>https://www.bbc.com/news/world-us-canada-51103556</t>
  </si>
  <si>
    <t xml:space="preserve">Ukraine pre-independence day attack </t>
  </si>
  <si>
    <t xml:space="preserve">Specialists of the NCCC at the NSDC of Ukraine noted that the analysis of the malware revealed signs of preparation for a large-scale coordinated attack on state authorities and critical infrastructure aimed at destabilizing the situation in Ukraine on the eve of the Independence Day and during the preparation for the upcoming local elections. </t>
  </si>
  <si>
    <t xml:space="preserve">https://thecyberwire.com/podcasts/daily-podcast/1156/notes </t>
  </si>
  <si>
    <t>Georgia</t>
  </si>
  <si>
    <t>Georgia GeoPol Attack</t>
  </si>
  <si>
    <t>https://www.lawfareblog.com/russian-apt28</t>
  </si>
  <si>
    <t xml:space="preserve"> https://www.fireeye.com/content/dam/fireeye-www/global/en/current-threats/pdfs/rpt-apt28.pdf</t>
  </si>
  <si>
    <t>Duke Series_C</t>
  </si>
  <si>
    <t>Before the gunfire</t>
  </si>
  <si>
    <t>Widespread DDoS during the conventional Russian invasion of Georgia in August 2008</t>
  </si>
  <si>
    <t>https://www.nytimes.com/2008/08/13/technology/13cyber.html?mtrref=www.google.com&amp;gwh=72C72A75630F56F505CD560D4ADD0DDD&amp;gwt=pay</t>
  </si>
  <si>
    <t xml:space="preserve"> https://www.afcea.org/committees/cyber/documents/therusso-georgianwar2008.pdf</t>
  </si>
  <si>
    <t>Osinform</t>
  </si>
  <si>
    <t>Retailation against the Russian hackers by Georgia and foreign operatives . .</t>
  </si>
  <si>
    <t>https://www.zdnet.com/article/coordinated-russia-vs-georgia-cyber-attack-in-progress/</t>
  </si>
  <si>
    <t xml:space="preserve"> http://www.ismlab.usf.edu/isec/files/Georgia-Cyber-Attack-NATO-Aug-2008.pdf</t>
  </si>
  <si>
    <t xml:space="preserve">VoiP/Telecom DDoS </t>
  </si>
  <si>
    <t xml:space="preserve">Botnet that denied service of Georgia's largest telecom company, effectively knocking out civilian communications </t>
  </si>
  <si>
    <t>https://bits.blogs.nytimes.com/2008/08/11/georgia-takes-a-beating-in-the-cyberwar-with-russia/?mtrref=www.google.com&amp;gwh=1FC43D78E3F0FFF830013BF6E3AA01AA&amp;gwt=pay</t>
  </si>
  <si>
    <t xml:space="preserve"> https://www.wired.com/2008/08/georgia-under-o/</t>
  </si>
  <si>
    <t>Russo-Georgia Cyber Actions</t>
  </si>
  <si>
    <t>Website Defacement during conventional campaign</t>
  </si>
  <si>
    <t>https://nakedsecurity.sophos.com/2008/08/12/conflict-between-russia-and-georgia-turns-to-cyber-warfare/</t>
  </si>
  <si>
    <t xml:space="preserve"> https://www.zdnet.com/article/coordinated-russia-vs-georgia-cyber-attack-in-progress/</t>
  </si>
  <si>
    <t>Georbot</t>
  </si>
  <si>
    <t>Georbot spyware campaign</t>
  </si>
  <si>
    <t>https://www.infosecurity-magazine.com/news/georgia-russia-responsible-for-georbot-cyber-spy/</t>
  </si>
  <si>
    <t>https://www.securityweek.com/new-botnet-discovered-targeting-georgia-nationals</t>
  </si>
  <si>
    <t>Georgia MOD Attack</t>
  </si>
  <si>
    <t>APT 28 group hacks Georgia MoD</t>
  </si>
  <si>
    <t xml:space="preserve">October Disruptions </t>
  </si>
  <si>
    <t>Tthe attack directly affected the Georgian population, disrupted operations of several thousand Georgian government and privately-run websites and interrupted the broadcast of at least two major television stations.</t>
  </si>
  <si>
    <t>https://www.usnews.com/news/technology/articles/2020-02-20/georgia-blames-russia-for-cyber-attack-on-its-websites-last-october</t>
  </si>
  <si>
    <t>https://osce.usmission.gov/u-s-condemnation-of-russian-cyber-attack-on-georgia/</t>
  </si>
  <si>
    <t>https://www.cnn.com/2020/02/20/politics/russia-georgia-hacking/index.html</t>
  </si>
  <si>
    <t>https://www.consilium.europa.eu/en/press/press-releases/2020/02/21/declaration-by-the-high-representative-on-behalf-of-the-european-union-call-to-promote-and-conduct-responsible-behaviour-in-cyberspace/</t>
  </si>
  <si>
    <t>https://www.gov.uk/government/news/uk-condemns-russias-gru-over-georgia-cyber-attacks</t>
  </si>
  <si>
    <t xml:space="preserve">Russia </t>
  </si>
  <si>
    <t>Turkey</t>
  </si>
  <si>
    <t>Russian DDoS Banks</t>
  </si>
  <si>
    <t xml:space="preserve">Russsian hackers launch DDoS attacks against Turkish banks for dowining of Russian jet in Syria </t>
  </si>
  <si>
    <t>https://www.telegraph.co.uk/technology/internet-security/12057478/Could-cyberattack-on-Turkey-be-a-Russian-retaliation.html</t>
  </si>
  <si>
    <t xml:space="preserve"> https://thehill.com/policy/cybersecurity/264671-turkey-russia-rift-inciting-hackers-official-says</t>
  </si>
  <si>
    <t>Russian DDoS TUR Govt</t>
  </si>
  <si>
    <t xml:space="preserve">Russsian hackers launch DDoS attacks against Turkish govt for dowining of Russian jet in Syria </t>
  </si>
  <si>
    <t>Turkish retaliation FSB</t>
  </si>
  <si>
    <t xml:space="preserve">Breach of FSB to signal cpapbilities to Russian APT groups </t>
  </si>
  <si>
    <t>https://www.reuters.com/article/us-russia-turkey-minister-cybersecurity-idUSKBN0UH0HJ20160103</t>
  </si>
  <si>
    <t xml:space="preserve"> https://www.crowdstrike.com/blog/cyber-skirmish-russia-v-turkey/</t>
  </si>
  <si>
    <t xml:space="preserve">Turkish retaliation banks </t>
  </si>
  <si>
    <t xml:space="preserve">DDoS retaliation on Russian banks for Russian cyber attacks </t>
  </si>
  <si>
    <t>https://www.reuters.com/article/us-russia-turkey-minister-cybersecurity-idUSKBN0UH0HJ20160104</t>
  </si>
  <si>
    <t>S Korea</t>
  </si>
  <si>
    <t>Olympic Destroyer</t>
  </si>
  <si>
    <t>During the Russian Olympics ban, Russia conducted a false flag attack against the Olympic Games.</t>
  </si>
  <si>
    <t>https://www.wired.com/story/untold-story-2018-olympics-destroyer-cyberattack/</t>
  </si>
  <si>
    <t>https://www.crowdstrike.com/blog/malicious-spear-phishing-campaign-targets-upcoming-winter-olympics-in-south-korea/</t>
  </si>
  <si>
    <t>Rocket Kitten_A</t>
  </si>
  <si>
    <t xml:space="preserve">Iranian group targeting academic instititions and NGOs </t>
  </si>
  <si>
    <t>https://www.reuters.com/article/us-cyber-research/iran-linked-cyber-spies-use-simple-yet-effective-hacks-report-idUSKBN1AA1US</t>
  </si>
  <si>
    <t xml:space="preserve"> https://codeanddagger.com/news/2018/7/27/what-is-rocket-kitten-purported-iranian-hacking-group</t>
  </si>
  <si>
    <t>OilRig C</t>
  </si>
  <si>
    <t xml:space="preserve">OilRig espionage camaping targets Turkish govt officials </t>
  </si>
  <si>
    <t>Iran-Turkey Shipping and Telcom</t>
  </si>
  <si>
    <t>The Iran-Chafer  group staged a number of ambitious new attacks last year, including the compromise of a major telecoms services provider in the region. There is also evidence that it attempted to attack a major international travel reservations firm. Chafer appears to be primarily engaged in surveillance and tracking of individuals, with most of its attacks likely carried out to gather information on targets or facilitate surveillance.</t>
  </si>
  <si>
    <t>https://www.cnbc.com/2018/03/01/iran-based-hacking-group-expanding-spying-operations-in-middle-east.html</t>
  </si>
  <si>
    <t>https://symantec-enterprise-blogs.security.com/blogs/threat-intelligence/chafer-latest-attacks-reveal-heightened-ambitions</t>
  </si>
  <si>
    <t>Iranian Attacks against Universities 2018 Turkey</t>
  </si>
  <si>
    <t>Secure works reports that Colbat Dickens, an Iranian backed group, spoofed websites from universities researchers and gained access to university networks</t>
  </si>
  <si>
    <t>Iran-Turkey Shipping and Telcom II</t>
  </si>
  <si>
    <t>The Iran-linked Chafer APT group used a new Python-based backdoor in attacks carried out in November 2018 that targeted a Turkish government entity. No clear information on the target.</t>
  </si>
  <si>
    <t>https://www.fireeye.com/blog/threat-research/2019/01/apt39-iranian-cyber-espionage-group-focused-on-personal-information.html</t>
  </si>
  <si>
    <t>https://securityboulevard.com/2020/01/iranian-apt-group-overview/</t>
  </si>
  <si>
    <t>Loggerhead DNS Attack-Greece</t>
  </si>
  <si>
    <t>Seeking admin privleges for government servers</t>
  </si>
  <si>
    <t>https://us-cert.cisa.gov/ncas/alerts/TA18-106A : https://arstechnica.com/information-technology/2018/06/vpnfilter-malware-infecting-50000-devices-is-worse-than-we-thought/</t>
  </si>
  <si>
    <t>https://blog.talosintelligence.com/2019/04/seaturtle.html</t>
  </si>
  <si>
    <t>https://www.zdnet.com/article/hackers-breached-greeces-top-level-domain-registrar/</t>
  </si>
  <si>
    <t>MuddyWater POWERSTATS</t>
  </si>
  <si>
    <t>In this operation, MuddyWater targted Turkish and Kurdish organizations.The initial distribution vector is distribution by an email containing a malicioUSOffice document to Kurdish targets associated with the security secotr and turkish military.</t>
  </si>
  <si>
    <t>https://blog.trendmicro.com/trendlabs-security-intelligence/muddywater-resurfaces-uses-multi-stage-backdoor-powerstats-v3-and-new-post-exploitation-tools/</t>
  </si>
  <si>
    <t>https://documents.trendmicro.com/assets/white_papers/wp_new_muddywater_findings_uncovered.pdf</t>
  </si>
  <si>
    <t>https://www.cyberscoop.com/muddywaters-trend-micro-middle-east/</t>
  </si>
  <si>
    <t>Israel</t>
  </si>
  <si>
    <t>Electronic jihad</t>
  </si>
  <si>
    <t xml:space="preserve">Iranian defacements on Israeli networks in response to Palestinian military ops </t>
  </si>
  <si>
    <t>http://www.ists.dartmouth.edu/docs/cyber_a1.pdf</t>
  </si>
  <si>
    <t>https://www.bbc.com/news/technology-20356757.amp</t>
  </si>
  <si>
    <t>Cyber jihad</t>
  </si>
  <si>
    <t>Propagandist defacements against Israel promoting Islamic cyber jihad.</t>
  </si>
  <si>
    <t>Anti-semitic response</t>
  </si>
  <si>
    <t>Retaliation against an Iranian newspaper that announced a competition to find  the best cartoons about the Holocaust.</t>
  </si>
  <si>
    <t>https://www.thedailybeast.com/irans-holocaust-cartoon-competition</t>
  </si>
  <si>
    <t xml:space="preserve"> https://www.theguardian.com/world/2006/feb/07/muhammadcartoons.topstories3</t>
  </si>
  <si>
    <t>Lebanese action propaganda</t>
  </si>
  <si>
    <t>Sort DDoS against Israel in response to the Israeli air and artillery attacks on Lebanon.</t>
  </si>
  <si>
    <t>https://www.brookings.edu/wp-content/uploads/2012/04/2007islamforum_israel-hezb-war.pdf</t>
  </si>
  <si>
    <t>Stuxnet .5_B</t>
  </si>
  <si>
    <t xml:space="preserve">Intrusion in the Natanz plant gathering vulnerablity information </t>
  </si>
  <si>
    <t>Cast Lead Retaliation</t>
  </si>
  <si>
    <t>DDoS retaliation for Israel's Operation Cast Lead.</t>
  </si>
  <si>
    <t>http://web.mit.edu/smadnick/www/wp/2017-10.pdf</t>
  </si>
  <si>
    <t xml:space="preserve"> https://foreignpolicy.com/2012/11/14/operation-cast-lead-2-0/</t>
  </si>
  <si>
    <t>Stuxnet_B</t>
  </si>
  <si>
    <t xml:space="preserve">Spohisticated worm that infiltrated Iran's nuclear facilities and caused centrifuge damage, coercive measure to discourage Iranian nuclear program </t>
  </si>
  <si>
    <t>https://www.wired.com/2014/11/countdown-to-zero-day-stuxnet/</t>
  </si>
  <si>
    <t>Flame_B</t>
  </si>
  <si>
    <t>To steal and collect key information of the Iranian networks and systems that have been infected.</t>
  </si>
  <si>
    <t xml:space="preserve"> https://www.wired.com/2012/05/flame/</t>
  </si>
  <si>
    <t>Nuclear Facilities Virus</t>
  </si>
  <si>
    <t xml:space="preserve">To infiltrate on the nuclear systems of Iran and learn the schematics of Natanz </t>
  </si>
  <si>
    <t>https://www.forbes.com/2010/10/06/iran-nuclear-computer-technology-security-stuxnet-worm.html#12962a8751e8</t>
  </si>
  <si>
    <t>Duqu_B</t>
  </si>
  <si>
    <t>Malware to  gain remote access capabilities. To copy the uranium enriching plant so that the US could map the entire centrifuge set up.</t>
  </si>
  <si>
    <t xml:space="preserve"> https://www.symantec.com/content/dam/symantec/docs/security-center/white-papers/w32-duqu-11-en.pdf</t>
  </si>
  <si>
    <t>Israel Infrastructure Hack</t>
  </si>
  <si>
    <t>Netanyahu confirms Iran has been attmpting to hack its national infrastrcuture for several months</t>
  </si>
  <si>
    <t>https://www.usatoday.com/story/tech/2013/10/27/ap-exclusive-israeli-tunnel-hit-by-cyber-attack/3281133/</t>
  </si>
  <si>
    <t>Rocket Kitten_B</t>
  </si>
  <si>
    <t>Duqu 2.0</t>
  </si>
  <si>
    <t>Duqu 2.0, for Iran, Israel injected the intrusion into systems hosting the events for the P5+1 nuclear negotiations with Iran</t>
  </si>
  <si>
    <t>https://resources.infosecinstitute.com/duqu-2-0-the-most-sophisticated-malware-ever-seen/#gref</t>
  </si>
  <si>
    <t>Iranian multiple espionage</t>
  </si>
  <si>
    <t>Iran implicated in data theft campaign that hit multiple states including Israel, Saudi Arabia, Yemen</t>
  </si>
  <si>
    <t>https://www.timesofisrael.com/iran-spied-on-israel-saudi-arabia-with-major-cyberattack/</t>
  </si>
  <si>
    <t xml:space="preserve"> https://www.haaretz.com/israel-news/iranian-hackers-tried-to-spy-on-israelis-1.5419529</t>
  </si>
  <si>
    <t>Prince of Persia_B</t>
  </si>
  <si>
    <t xml:space="preserve">Spyware infects Israeli industrial organization </t>
  </si>
  <si>
    <t>https://unit42.paloaltonetworks.com/prince-of-persia-infy-malware-active-in-decade-of-targeted-attacks/</t>
  </si>
  <si>
    <t xml:space="preserve"> https://www.cybersecurity-insiders.com/fireeye-discloses-cyber-attack-incident-details-on-triconex-ist/</t>
  </si>
  <si>
    <t>Iran/Hezbollah/Hamas</t>
  </si>
  <si>
    <t xml:space="preserve">Iran behind hacking on behalf of terror groups Hezbollah and Hamas, giving troop locations and stealing military technololgy </t>
  </si>
  <si>
    <t>https://www.timesofisrael.com/official-iran-hamas-conduct-cyber-attacks-against-israel/</t>
  </si>
  <si>
    <t>OilRig D</t>
  </si>
  <si>
    <t xml:space="preserve">OilRig espionage camaping targets intellectual property of several tech companies as well as universities </t>
  </si>
  <si>
    <t>OilRig E</t>
  </si>
  <si>
    <t xml:space="preserve">OilRig espionage camaping targets multiple Israeli officials  </t>
  </si>
  <si>
    <t>Electric Powder</t>
  </si>
  <si>
    <t xml:space="preserve">Greenbug attempted to breach the Israel Electric Company using different methods to spread malware, they failed. The incident originally was reported in 2017 but a 2018 report attributed the attack to Greenbug. </t>
  </si>
  <si>
    <t>https://www.bbc.com/news/technology-53594440</t>
  </si>
  <si>
    <t>https://www.clearskysec.com/iec/</t>
  </si>
  <si>
    <t>Iran-Israel Shipping and Telcom</t>
  </si>
  <si>
    <t>Failed Missle system hack</t>
  </si>
  <si>
    <t xml:space="preserve">Tehan attempted to hack Israel's missle warning system in 2017, rfeported by  Brig. Gen. (res.) Noam Sha’ar, the outgoing head of the cyber defense division of the military’s Cyber Defense Directorate. </t>
  </si>
  <si>
    <t>https://www.bloomberg.com/news/articles/2019-02-24/iranian-hackers-drew-worryingly-close-to-israel-s-missile-alarm</t>
  </si>
  <si>
    <t>https://www.timesofisrael.com/report-iran-tried-to-infiltrate-israels-rocket-alert-system/</t>
  </si>
  <si>
    <t>Operation Wilted Tulip-Israel</t>
  </si>
  <si>
    <t>Iran sent phising emails to Israeli embassies and foreign embassies in Israel, this was one part of a bigger scheme/operation titled Operation Wilted Tulip</t>
  </si>
  <si>
    <t>https://www.cybersecurity-review.com/news-july-2017/experts-unveil-cyber-espionage-attacks-by-copykittens-hackers/</t>
  </si>
  <si>
    <t>Iraian Word Processing Attack</t>
  </si>
  <si>
    <t>Iran's OilRig group is linked to this failed exploitation of Microsoft word. Over 150 organizations were targeted including Israel's DIB and Academics. CVE-2017-0199</t>
  </si>
  <si>
    <t>https://www.cyberscoop.com/iranian-hackers-used-a-microsoft-word-flaw-in-a-campaign-against-israeli-targets/</t>
  </si>
  <si>
    <t>https://unit42.paloaltonetworks.com/unit42-oilrig-group-steps-attacks-new-delivery-documents-new-injector-trojan/</t>
  </si>
  <si>
    <t>https://www.bleepingcomputer.com/news/security/new-email-hacking-tool-from-oilrig-apt-group-leaked-online/</t>
  </si>
  <si>
    <t>PuppyRat</t>
  </si>
  <si>
    <t>Iran engaged in a social engineering plot to ensnare its targets with a “honey pot” sending the malware, known as PupyRAT, would give an attacker complete control of a compromised computer and access to network credentials, suggesting government espionage.</t>
  </si>
  <si>
    <t>https://threatpost.com/apt-group-uses-catfish-technique-to-ensnare-victims/127028/</t>
  </si>
  <si>
    <t>https://www.secureworks.com/blog/iranian-pupyrat-bites-middle-eastern-organizations</t>
  </si>
  <si>
    <t>Iranian Attacks against Universities 2018 Israel</t>
  </si>
  <si>
    <t xml:space="preserve">https://apnews.com/article/26815e0d06d348f4b85350e96b78f6a8 : </t>
  </si>
  <si>
    <t xml:space="preserve">Iran </t>
  </si>
  <si>
    <t>Holy Water Attack</t>
  </si>
  <si>
    <t>Iran unsuccessfully attacked Isreal water treatment plants, pumping stations, and sewage</t>
  </si>
  <si>
    <t>https://www.washingtonpost.com/national-security/intelligence-officials-say-attempted-cyberattack-on-israeli-water-utilities-linked-to-iran/2020/05/08/f9ab0d78-9157-11ea-9e23-6914ee410a5f_story.html</t>
  </si>
  <si>
    <t>https://www.ynet.co.il/articles/0,7340,L-5720969,00.html</t>
  </si>
  <si>
    <t xml:space="preserve">Shahid Rajaee port hack </t>
  </si>
  <si>
    <t xml:space="preserve">Attack against Iranian port, disrupting operations for several days. Linked to April attack against Isreal's water system. </t>
  </si>
  <si>
    <t>https://www.nytimes.com/2020/05/19/world/middleeast/israel-iran-cyberattacks.html</t>
  </si>
  <si>
    <t>https://www.washingtonpost.com/national-security/officials-israel-linked-to-a-disruptive-cyberattack-on-iranian-port-facility/2020/05/18/9d1da866-9942-11ea-89fd-28fb313d1886_story.html</t>
  </si>
  <si>
    <t>https://www.reuters.com/article/us-mideast-iran-israel-cyber/israel-linked-to-cyberattack-on-iranian-port-washington-post-idUSKBN22U363</t>
  </si>
  <si>
    <t>Charming Christmas</t>
  </si>
  <si>
    <t>Multiple Israeli Iranist and middle east researchers were sent emails and Twitter direct messages by made up entities.  The attackers usually try to gain access to private email and Facebook accounts. They seek to infiltrate the targets’ social network as a hop point to breach other accounts in their social network, or to collect information about their targets. Sometimes, they aim at establishing a foothold on the target’s computer to gain access into their organization</t>
  </si>
  <si>
    <t>https://blog.certfa.com/posts/charming-kitten-christmas-gift/</t>
  </si>
  <si>
    <t>https://www.cyberscoop.com/iran-espionage-charming-kitten-certfa/</t>
  </si>
  <si>
    <t>Saudi Arabia</t>
  </si>
  <si>
    <t>Shamoon</t>
  </si>
  <si>
    <t>Shamoon wiper malware wipes the data of 30,000 Aramco oil company computers</t>
  </si>
  <si>
    <t>https://www.nytimes.com/2012/10/24/business/global/cyberattack-on-saudi-oil-firm-disquiets-us.html</t>
  </si>
  <si>
    <t xml:space="preserve"> https://ics-cert.us-cert.gov/jsar/JSAR-12-241-01B</t>
  </si>
  <si>
    <t>RasGas Attack</t>
  </si>
  <si>
    <t>Encore of Shamoon, this wiper malware targeted state owned natural gas company RasGas</t>
  </si>
  <si>
    <t>https://www.wired.com/2012/08/hack-attack-strikes-rasgas/</t>
  </si>
  <si>
    <t xml:space="preserve"> https://www.theregister.co.uk/2012/08/30/rasgas_malware_outbreak/</t>
  </si>
  <si>
    <t>Rocket Kitten_C</t>
  </si>
  <si>
    <t xml:space="preserve">Iranian group targeting high profile officials to steal sensitive info </t>
  </si>
  <si>
    <t>Saffron Rose SA</t>
  </si>
  <si>
    <t xml:space="preserve">Yemeni Cyber Army, possible Iranian APT group, steals info and releases it to social media platforms </t>
  </si>
  <si>
    <t>OilRig F</t>
  </si>
  <si>
    <t xml:space="preserve">OilRig espionage camaping targets Saudi private sector </t>
  </si>
  <si>
    <t>Shamoon 2.0</t>
  </si>
  <si>
    <t xml:space="preserve">Wiper malware destroys data from several SA companies </t>
  </si>
  <si>
    <t>https://www.symantec.com/connect/blogs/shamoon-back-dead-and-destructive-ever</t>
  </si>
  <si>
    <t>https://unit42.paloaltonetworks.com/unit42-second-wave-shamoon-2-attacks-identified/</t>
  </si>
  <si>
    <t>https://securityintelligence.com/the-full-shamoon-how-the-devastating-malware-was-inserted-into-networks/</t>
  </si>
  <si>
    <t>Tasnee Attack</t>
  </si>
  <si>
    <t>Iranian hackers took down computers at National Industrialization Company (Tasnee) which is one of the few privately owned Saudi petrochemical companies. the hard drives inside the company’s computers were destroyed and their data wiped clean, replaced with an image of Alan Kurdi, the small Syrian child who drowned off the coast of Turkey during his family’s attempt to flee that country’s civil war. The intent of the January attacks, Tasnee officials and researchers at the security company Symantec believe, was to inflict lasting damage on the petrochemical companies and send a political message. Recovery took months.</t>
  </si>
  <si>
    <t>https://www.nytimes.com/2018/03/15/technology/saudi-arabia-hacks-cyberattacks.html</t>
  </si>
  <si>
    <t>https://www.securitymagazine.com/articles/88818-saudi-arabia-investigating-critical-infrastructure-cyberattack</t>
  </si>
  <si>
    <t>Iran-SA Shipping and Telecom</t>
  </si>
  <si>
    <t>This most recent wave of cyberattacks started in 2018 and have lasted until at least the end of 2019, targeting several unnamed organizations based in Kuwait and Saudi Arabia. The campaigns used a bevy of custom-built tools, as well as “living off the land” tactics. Living off the land tools are features already existing in the target environment, which are abused by attackers to help them achieve persistence. The campaign targeted air transportation and government. The attacker's activity occurred on weekends. In the Kuwait attack, threat actors created their own user account; the Saudi Arabia attack relied on social engineering to compromise victims. The end goal of both attacks was likely data exploration and exfiltration</t>
  </si>
  <si>
    <t>https://securityaffairs.co/wordpress/103556/apt/chafer-apt-kuwait-saudi-arabia.html</t>
  </si>
  <si>
    <t>Shamoon 3.0-Saipem</t>
  </si>
  <si>
    <t>A report Monday by Saudi state-run television included comments suggesting that 15 government agencies and private institutions had been hit by the Shamoon virus, including the Saudi Labor Ministry. Sadara, a joint venture between the Saudi Arabian Oil Co. and Michigan-based Dow Chemical Co., shut down its computer network Monday over a disruption. Company spokesman Sami Amin said its network remained down Tuesday, though it hadn't affected operations at the facility. He declined to comment further. Sadara is based in Jubail Industrial City, which sits about 100 kilometers (60 miles) northwest of the eastern Saudi city of Dammam in the heartland of the kingdom's oil industry. The $20 billion facility, inaugurated by Saudi King Salman in late November, includes 26 manufacturing units that will produce more than 3 million metric tons of plastics and chemical products. Another state-run TV report on Tuesday said the Saudi Technical and Vocational Training Corp. was affected, though a spokesman denied the virUSdid any damage to its network.</t>
  </si>
  <si>
    <t>https://www.mcafee.com/blogs/other-blogs/mcafee-labs/shamoon-returns-to-wipe-systems-in-middle-east-europe/</t>
  </si>
  <si>
    <t>https://securityboulevard.com/2018/12/more-shamoon-3-attacks-detected-in-the-middle-east-and-europe/</t>
  </si>
  <si>
    <t>Cybercon Deadwood attack</t>
  </si>
  <si>
    <t>APT33 dropped a destructive malware family called DEADWOOD onto a VPN server in Saudi Arabia in June 2019. On June 22, 2019, a file uploaded to VirusTotal was flagged as being a wiper; it was later flagged by the user “THOR scanner” as a wiper used in the Middle East. about half of the top 25 were manufacturers, suppliers, or maintainers of industrial control system equipment. In total, Microsoft says it has seen APT33 target dozens of those industrial equipment and software firms since mid-October. "[APT33 are] going after... producers and manufacturers of control systems, but these are not likely the end targets,""They‘re trying to find the downstream customer, to find out how they work and who uses them. They’re looking to inflict some pain on someone’s critical infrastructure that makes use of these control systems."</t>
  </si>
  <si>
    <t>https://www.cyberscoop.com/apt33-microsoft-iran-ics/</t>
  </si>
  <si>
    <t>https://www.wired.com/story/iran-apt33-industrial-control-systems/?utm_medium=twitter&amp;utm_source=dlvr.it</t>
  </si>
  <si>
    <t>https://www.recordedfuture.com/iranian-cyber-response/</t>
  </si>
  <si>
    <t>Dustman Wipr Attack</t>
  </si>
  <si>
    <t>Saudi Arabian security officials said on Monday that the country had been targeted as part of a wide-ranging cyber espionage campaign observed since February against five Middle East nations as well as several countries outside the region.</t>
  </si>
  <si>
    <t xml:space="preserve">https://www.cyberscoop.com/saudi-arabia-iran-cyberattack-soleimani/ </t>
  </si>
  <si>
    <t xml:space="preserve">  https://www.cisa.gov/news/2020/12/13/cisa-issues-emergency-directive-mitigate-compromise-solarwinds-orion-network :https://www.neweurope.eu/article/suspected-russian-hackers-spied-on-us-treasury-emails/</t>
  </si>
  <si>
    <t xml:space="preserve"> https://www.nytimes.com/2021/01/02/us/politics/russian-hacking-government.html</t>
  </si>
  <si>
    <t xml:space="preserve">  https://www.npr.org/2020/12/21/948843356/how-a-cybersecurity-firm-uncovered-the-massive-computer-hack?t=1612545956783</t>
  </si>
  <si>
    <t xml:space="preserve"> https://www.reuters.com/article/us-usa-cyber-treasury-exclusive/suspected-russian-hackers-spied-on-u-s-treasury-emails-sources-idUSKBN28N0PG</t>
  </si>
  <si>
    <t xml:space="preserve"> https://www.cisa.gov/news/2021/01/05/joint-statement-federal-bureau-investigation-fbi-cybersecurity-and-infrastructure</t>
  </si>
  <si>
    <t xml:space="preserve"> https://www.fbi.gov/news/pressrel/press-releases/joint-statement-by-the-federal-bureau-of-investigation-fbi-the-cybersecurity-and-infrastructure-security-agency-cisa-and-the-office-of-the-director-of-national-intelligence-odni</t>
  </si>
  <si>
    <t xml:space="preserve">Bahrain </t>
  </si>
  <si>
    <t>Bahrian Electricity and Water Authority</t>
  </si>
  <si>
    <t>On July 25, Bahrain authorities identified intrusions into its Electricity and Water Authority. The hackers shut down several systems in what the authorities believed was a test run of Iran’s capability to disrupt the country,</t>
  </si>
  <si>
    <t>https://www.wsj.com/articles/high-level-cyber-intrusions-hit-bahrain-amid-tensions-with-iran-11565202488#comments_sector</t>
  </si>
  <si>
    <t>Bahrian Ministry of Interior/National Security Agency</t>
  </si>
  <si>
    <t xml:space="preserve">Iranian hackers broke into the systems of Bahrain’s National Security Agency—the country’s main criminal investigative authority—as well as the Ministry of Interior </t>
  </si>
  <si>
    <t>Bapco wiper</t>
  </si>
  <si>
    <t>Bapco oil co breach</t>
  </si>
  <si>
    <t>https://english.alarabiya.net/News/gulf/2020/01/12/Bahrain-s-Bapco-hit-by-Iranian-data-wiper-malware-attack-Report</t>
  </si>
  <si>
    <t>Iraq</t>
  </si>
  <si>
    <t>Turkish DNS Attack-Iraq</t>
  </si>
  <si>
    <t>https://arstechnica.com/information-technology/2018/06/vpnfilter-malware-infecting-50000-devices-is-worse-than-we-thought</t>
  </si>
  <si>
    <t>Loggerhead DNS Attack-Syria</t>
  </si>
  <si>
    <t>https://us-cert.cisa.gov/ncas/alerts/TA18-106A</t>
  </si>
  <si>
    <t>Operation Orchard 9/6/20079/7/2007</t>
  </si>
  <si>
    <t>Theft of Syrian air defense secrets, allowing for Operation Orchard success</t>
  </si>
  <si>
    <t>https://www.wired.com/2009/11/mossad-hack/</t>
  </si>
  <si>
    <t xml:space="preserve"> https://special-ops.org/43155/operation-orchard-bombing-of-the-syrian-nuclear-reactor/</t>
  </si>
  <si>
    <t>Lebanon</t>
  </si>
  <si>
    <t>Gauss</t>
  </si>
  <si>
    <t xml:space="preserve">Data theft against Lebanese critical infrastructure and national security networks </t>
  </si>
  <si>
    <t xml:space="preserve"> https://www.computerworld.com/article/2597456/security0/gauss-malware--nation-state-cyber-espionage-banking-trojan-related-to-flame--stuxnet.html</t>
  </si>
  <si>
    <t>Afghanistan</t>
  </si>
  <si>
    <t>Pakistan</t>
  </si>
  <si>
    <t>Stealth Mango</t>
  </si>
  <si>
    <t>Lookout Security Intelligence has discovered Android and iOS surveillanceware tools targeting government officials, diplomats, military personnel, and activists, specifically in Pakistan, Afghanistan, India, Iraq, and the UAE. The secuirty firm argues the country of origin is Pakistan and individuals that are believed to belong to the Pakistani military. The actor is possibly related to Op C Major and Transparent Tribe.</t>
  </si>
  <si>
    <t>https://www.cyberscoop.com/pakistani-military-spyware-stealth-mango-tangelo-lookout/</t>
  </si>
  <si>
    <t>Taiwan</t>
  </si>
  <si>
    <t>DPP hack</t>
  </si>
  <si>
    <t>Retaliation for the announcement of the visit of the Dalai Lama and his meeting with DPP officials</t>
  </si>
  <si>
    <t>https://www.cnn.com/2016/06/01/asia/taiwan-dpp-chinese-hackers/index.html</t>
  </si>
  <si>
    <t xml:space="preserve"> https://www.taiwannews.com.tw/en/news/3473203</t>
  </si>
  <si>
    <t>Prosecutor hack</t>
  </si>
  <si>
    <t xml:space="preserve">Retaliation for WTO ratification of Taiwan as an independent customs territory on the 11th of November. </t>
  </si>
  <si>
    <t>https://www.foreignaffairs.com/articles/asia/2001-03-01/chinas-cyber-strategy</t>
  </si>
  <si>
    <t>GhostNet_B</t>
  </si>
  <si>
    <t xml:space="preserve">Data breach of networks containing state secretive information </t>
  </si>
  <si>
    <t>Shady RAT_B</t>
  </si>
  <si>
    <t xml:space="preserve">Targeted data theft campaigns that included the Taiwanese government and several corporations </t>
  </si>
  <si>
    <t>Hikit_B</t>
  </si>
  <si>
    <t>Axiom  group launches 6-year data theft campaign against multiple countries including US, Taiwan, and Japan</t>
  </si>
  <si>
    <t xml:space="preserve"> https://www.fireeye.com/blog/threat-research/2012/08/hikit-rootkit-advanced-persistent-attack-techniques-part-1.html</t>
  </si>
  <si>
    <t>TooHash</t>
  </si>
  <si>
    <t>Taiwanese data theft campaign on the Chinese mainland, targeting telecom and space research organizations</t>
  </si>
  <si>
    <t>https://countuponsecurity.com/2014/11/17/2014-campaigns-of-cyber-espionage/</t>
  </si>
  <si>
    <t xml:space="preserve"> https://www.globalsecuritymag.com/G-DATA-Operation-TooHash-Asian</t>
  </si>
  <si>
    <t>48558.html</t>
  </si>
  <si>
    <t xml:space="preserve"> https://www.gdatasoftware.com/blog/2014/10/23940-operation-toohash-how-targeted-attacks-work</t>
  </si>
  <si>
    <t>Election hack</t>
  </si>
  <si>
    <t>Disrupt election campaign preparations of pro-Taiwanese Independence DPP party</t>
  </si>
  <si>
    <t>https://www.businesstimes.com.sg/government-economy/taiwan-opposition-hacked-as-chinas-cyberspies-step-up-attacks</t>
  </si>
  <si>
    <t xml:space="preserve"> https://www.scmp.com/news/china/diplomacy-defence/article/1893663/chinese-hackers-increase-attacks-taiwan-opposition</t>
  </si>
  <si>
    <t>Lotus Blossom_A</t>
  </si>
  <si>
    <t>Spring Dragon SCS IO</t>
  </si>
  <si>
    <t xml:space="preserve">https://securityaffairs.co/wordpress/61328/apt/spring-dragon-apt.html, </t>
  </si>
  <si>
    <t>https://unit42.paloaltonetworks.com/attack-on-french-diplomat-linked-to-operation-lotus-blossom/</t>
  </si>
  <si>
    <t>https://www.scmagazine.com/home/security-news/cybercrime/600-samples-of-spring-dragon-apt-malware-spotted/</t>
  </si>
  <si>
    <t>Sensitive Info Scrape A</t>
  </si>
  <si>
    <t xml:space="preserve">Taiwanese government networks breached, sensitive info stolen </t>
  </si>
  <si>
    <t>https://www.fireeye.com/current-threats/apt-groups.html#apt16</t>
  </si>
  <si>
    <t xml:space="preserve"> https://www.fireeye.com/blog/threat-research/2015/12/the-eps-awakens-part-two.html</t>
  </si>
  <si>
    <t>EPS Awakens-Taiwan</t>
  </si>
  <si>
    <t>https://www.fireeye.com/blog/threat-research/2015/12/the-eps-awakens-part-two.html</t>
  </si>
  <si>
    <t>https://anonhq.com/ahead-of-january-vote-taiwan-opposition-targeted-by-chinese-hackers/?fbclid=IwAR1E-qErwPj_Xqr6sJk0WxPiYhc9t72Dw0ZV40922A361CXWd49FZV7GeBQ</t>
  </si>
  <si>
    <t>https://thediplomat.com/2018/01/chinese-hacking-against-taiwan-a-blessing-for-the-united-states/</t>
  </si>
  <si>
    <t>Operation Soft Cell</t>
  </si>
  <si>
    <t>“… an email address used in spear-phishing attacks for both a Taiwanese newspaper in 2016 and for a cryptocurrency exchange in 2018, suggesting email reuse by APT41, and also identified source code overlap in malware used in a 2016 attack on a US-based game development studio and supply chain compromises in 2017 and 2018.”</t>
  </si>
  <si>
    <t>https://www.theguardian.com/technology/2019/aug/08/chinese-cyberhackers-blurring-line-between-state-power-and</t>
  </si>
  <si>
    <t>https://www.fireeye.com/blog/threat-research/2019/08/apt41-dual-espionage-and-cyber-crime-operation.html</t>
  </si>
  <si>
    <t>Q4 Work Plan-Taiwan</t>
  </si>
  <si>
    <t>targeting western organisations with malware which allows them to secretly perform malicioUSactivities on infected computers. They include taking screenshots, key-logging, browsing and downloading files, gathering extended system information about the machine, and shutting down the infected machine.</t>
  </si>
  <si>
    <t>https://www.pwc.co.uk/issues/cyber-security-services/research/the-keyboys-are-back-in-town.html</t>
  </si>
  <si>
    <t>https://www.zdnet.com/article/chinese-hacking-group-returns-with-new-tactics-for-espionage-campaign/</t>
  </si>
  <si>
    <t>https://www.securityweek.com/keyboy-malware-used-targeted-attacks-asia</t>
  </si>
  <si>
    <t>Petrochemical Malware Atack</t>
  </si>
  <si>
    <t xml:space="preserve">Taiwan petrochemical companies attacked with malware, near inauguration of President Tsai Ing-wen, possibly tied. </t>
  </si>
  <si>
    <t>https://blog.cyberint.com/targeted-ransomware-attacks-in-taiwan</t>
  </si>
  <si>
    <t>https://www.cyberscoop.com/taiwan-china-hacking-apt40</t>
  </si>
  <si>
    <t>BlockBuster Sequel China-South Korea</t>
  </si>
  <si>
    <t>After deployment of THAAD, China targets South Korean companies as well as government and military.</t>
  </si>
  <si>
    <t>https://thediplomat.com/2017/04/china-based-hackers-targeting-south-korea-over-thaad-report/</t>
  </si>
  <si>
    <t>https://www.wsj.com/articles/chinas-secret-weapon-in-south-korea-missile-fight-hackers-1492766403</t>
  </si>
  <si>
    <t>Japan</t>
  </si>
  <si>
    <t>Htran_B</t>
  </si>
  <si>
    <t xml:space="preserve">Advanced listening device root kit that captures corporate secrets in unsecured networks </t>
  </si>
  <si>
    <t>https://www.secureworks.com/research/htran</t>
  </si>
  <si>
    <t xml:space="preserve"> https://www.symantec.com/security-center/writeup/2011-080812-0817-99</t>
  </si>
  <si>
    <t>WWII Memorial</t>
  </si>
  <si>
    <t>Response to Japanese government memorializing WWII</t>
  </si>
  <si>
    <t>http://www.crime-research.org/news/11.05.2005/1227/</t>
  </si>
  <si>
    <t xml:space="preserve"> http://www.cybersecurity.my/data/content_files/13/70.pdf</t>
  </si>
  <si>
    <t>Hikit_C</t>
  </si>
  <si>
    <t>Axiom group launches 6-year data theft campaign against multiple countries including US, Taiwan, and Japan</t>
  </si>
  <si>
    <t>https://www.fireeye.com/blog/threat-research/2012/08/hikit-rootkit-advanced-persistent-attack-techniques-part-1.html</t>
  </si>
  <si>
    <t>Icefog hack</t>
  </si>
  <si>
    <t xml:space="preserve">Chinese malware detected in several Japanese defense industry companies, Mitsubishi </t>
  </si>
  <si>
    <t>https://www.reuters.com/article/us-mitsubishiheavy-computer/japans-defense-industry-hit-by-its-first-cyber-attack-idUSTRE78I0EL20110919</t>
  </si>
  <si>
    <t xml:space="preserve"> https://www.bbc.com/news/world-asia-pacific-14982906</t>
  </si>
  <si>
    <t xml:space="preserve"> https://d2538mqrb7brka.cloudfront.net/wp-content/uploads/sites/43/2018/03/20133739/icefog.pdf</t>
  </si>
  <si>
    <t>Parliament Hack</t>
  </si>
  <si>
    <t xml:space="preserve">Theft of sensitive information from the Japanese parliament like passwords, user ID codes </t>
  </si>
  <si>
    <t>https://www.telegraph.co.uk/news/worldnews/asia/japan/8848100/Japan-parliament-hit-by-China-based-cyber-attack.html</t>
  </si>
  <si>
    <t>Senkaku Island Dispute</t>
  </si>
  <si>
    <t xml:space="preserve">Response to Japanese authorities over the capture of Chinese fisherman. Chinese claim of Sekaku Islands in E China Sea </t>
  </si>
  <si>
    <t>https://d2538mqrb7brka.cloudfront.net/wp-content/uploads/sites/43/2018/03/20133739/icefog.pdf</t>
  </si>
  <si>
    <t xml:space="preserve"> https://freebeacon.com/politics/cyber-blitz/</t>
  </si>
  <si>
    <t xml:space="preserve">Blue Termite </t>
  </si>
  <si>
    <t xml:space="preserve">Japanese pension database hacked, other govt networks </t>
  </si>
  <si>
    <t xml:space="preserve"> https://www.securityweek.com/blue-termite-apt-targets-japanese-organizations</t>
  </si>
  <si>
    <t>Sensitive Info Scrape B</t>
  </si>
  <si>
    <t xml:space="preserve">Japanese financial, high-tech, and media sectors breached and sensistive info stolen </t>
  </si>
  <si>
    <t>EPS Awakens-Japan</t>
  </si>
  <si>
    <t>Operation Chessmaster</t>
  </si>
  <si>
    <t xml:space="preserve">Column V also 3, 11. Complex and sophisticated operation in which China targeted varioUSJapanese institutions. This entry should be researched further and replaced with discrete incidents. Among other techniques, Operation Chessmaster used REDLEAVES, which affected victims across varioUSsectors and countries.  </t>
  </si>
  <si>
    <t xml:space="preserve">https://blog.trendmicro.com/trendlabs-security-intelligence/chessmaster-cyber-espionage-campaign/ </t>
  </si>
  <si>
    <t>Japan-NK Intelligence hack</t>
  </si>
  <si>
    <t>Securing information about Tokyo's policies towards DPRK's nuclear weapon programme</t>
  </si>
  <si>
    <t>https://fortune.com/2018/04/23/china-japan-north-korea-cyberspies-secrets/</t>
  </si>
  <si>
    <t>https://www.fireeye.com/blog/threat-research/2018/09/apt10-targeting-japanese-corporations-using-updated-ttps.html</t>
  </si>
  <si>
    <t>Cicada-private</t>
  </si>
  <si>
    <t>A Chinese state-sponsored hacking group has been observed while attempting to exploit the Windows Zerologon vulnerability in attacks against Japanese companies and subsidiaries from multiple industry sectors in 17 regions around the globe… ‘The companies hit are, in the main, large, well-known organizations, many of which have links to Japan or Japanese companies, which is one of the main factors tying the victims together’”…”recent fraud involving Japanese bank accounts linked to cashless payments services, which could be achieved by brute-forcing, using compromised credentials to banking accounts or via other attack vectors. Attacks on the banking infrastructure is just a part of threats targeting Japanese organizations…leaked data and compromised accounts; initial network access; and ransomware incidents” affecting companies from manufacturing, construction and government-related industries, with top victims having around $143 billion, $33 billion and $2 billion yearly revenue.”</t>
  </si>
  <si>
    <t>https://www.bleepingcomputer.com/news/security/chinese-apt10-hackers-use-zerologon-exploits-against-japanese-orgs/</t>
  </si>
  <si>
    <t>https://ke-la.com/zooming-into-darknet-threats-targeting-jp-orgs-kela/</t>
  </si>
  <si>
    <t xml:space="preserve">https://symantec-enterprise-blogs.security.com/blogs/threat-intelligence/cicada-apt10-japan-espionage </t>
  </si>
  <si>
    <t>Cicada-govt</t>
  </si>
  <si>
    <t>China-linked threat actor APT10 was observed launching a large-scale campaign against Japanese organizations and their subsidiaries.</t>
  </si>
  <si>
    <t>https://www.securityweek.com/chinese-hackers-target-japanese-organizations-large-scale-campaign</t>
  </si>
  <si>
    <t>India</t>
  </si>
  <si>
    <t>GhostNet_C</t>
  </si>
  <si>
    <t>Shady RAT_C</t>
  </si>
  <si>
    <t>Multiple targeted data breaches that included the Indian government and several corporations</t>
  </si>
  <si>
    <t>Territory attack_A</t>
  </si>
  <si>
    <t xml:space="preserve">APT30 group disrupts, corrupts, and steals infor from governments in dispute with SCS territoriality </t>
  </si>
  <si>
    <t>https://www.fireeye.com/blog/threat-research/2015/04/apt_30_and_the_mecha.html</t>
  </si>
  <si>
    <t xml:space="preserve"> https://techcrunch.com/2015/04/12/fireeye-apt-30-southeast-asia-india-report/</t>
  </si>
  <si>
    <t>Prime Minister's office hacked and info stolen</t>
  </si>
  <si>
    <t>To access and to control the computer of the PM remotely and to download and delete files.</t>
  </si>
  <si>
    <t>http://www.indiandefencereview.com/spotlights/chinas-cyber-capabilities/</t>
  </si>
  <si>
    <t xml:space="preserve"> https://www.indiatoday.in/magazine/special-report/story/20121105-cyberspace-china-india-760345-1999-11-30</t>
  </si>
  <si>
    <t>Indian MoD hack</t>
  </si>
  <si>
    <t>Data breach of  government networks, namely the Headquarters of the Indian Army's Eastern Sector formations.</t>
  </si>
  <si>
    <t>https://www.scribd.com/doc/29493199/Shadows-in-the-Cloud-20100406</t>
  </si>
  <si>
    <t xml:space="preserve"> https://www.indiastrategic.in/topstories570.htm</t>
  </si>
  <si>
    <t xml:space="preserve">India </t>
  </si>
  <si>
    <t>Nidiran</t>
  </si>
  <si>
    <t xml:space="preserve">Suckfly APT group targeting Indian military and defense contractor networks </t>
  </si>
  <si>
    <t>https://exchange.xforce.ibmcloud.com/collection/Suckfly-APT-aa8af56fd12d25c98fc49ca5341160ab</t>
  </si>
  <si>
    <t>Suckfly</t>
  </si>
  <si>
    <t>https://www.symantec.com/connect/blogs/indian-organizations-targeted-suckfly-attacks</t>
  </si>
  <si>
    <t xml:space="preserve"> https://exchange.xforce.ibmcloud.com/collection/Suckfly-APT-aa8af56fd12d25c98fc49ca5341160ab</t>
  </si>
  <si>
    <t>Operation Sidecopy_A</t>
  </si>
  <si>
    <t xml:space="preserve">Pakistan and China launch phising email campaign against Indian infastructure, using bogUSemails to take over computers </t>
  </si>
  <si>
    <t>https://www.news18.com/news/tech/cyber-warfare-china-is-helping-pakistani-hackers-launch-cyber-attacks-on-india-2916023.html</t>
  </si>
  <si>
    <t>India Banking System Attack Attempt</t>
  </si>
  <si>
    <t>Part of the Galwan Valley dispute, Indian gov &amp; banks attacked with DDoS; attributing China</t>
  </si>
  <si>
    <t>https://www.timesnownews.com/india/article/amid-border-tensions-china-targets-indian-government-websites-and-banking-systems-attack-foiled-successfully/608312</t>
  </si>
  <si>
    <t>https://cyware.com/news/ddos-extortion-attacks-leave-several-retail-and-finance-firms-bleeding-a68030c5</t>
  </si>
  <si>
    <t>Q4 Work Plan-India</t>
  </si>
  <si>
    <t>https://www.infosecurity-magazine.com/news/chinese-keyboy-group-unlocks/</t>
  </si>
  <si>
    <t>Vietnam</t>
  </si>
  <si>
    <t>Shady RAT_D</t>
  </si>
  <si>
    <t xml:space="preserve">Multiple data breaches of government and several corparations </t>
  </si>
  <si>
    <t>Territory attack_B</t>
  </si>
  <si>
    <t xml:space="preserve">APT30 group steals infor from governments in dispute with SCS territoriality </t>
  </si>
  <si>
    <t xml:space="preserve">Spratly Island dispute </t>
  </si>
  <si>
    <t>Chinese territorial claim cyber action after the dispute over the Spratly/Nansha Islands</t>
  </si>
  <si>
    <t xml:space="preserve"> https://www.bbc.com/news/world-asia-pacific-13707921</t>
  </si>
  <si>
    <t>Ocean Lotus/APT 32</t>
  </si>
  <si>
    <t>Vietnamese APT group emerges to steal data and respond to China's actions in the SCS .</t>
  </si>
  <si>
    <t>https://www.cyberscoop.com/apt32-vietnam-cylance-ocean-lotus-hacking-tools/</t>
  </si>
  <si>
    <t xml:space="preserve"> https://www.scmagazineuk.com/ocean-lotus-group-apt-32-identified-vietnamese-apt-group/article/1474614</t>
  </si>
  <si>
    <t>South China Sea #1</t>
  </si>
  <si>
    <t>In 2013 and 2014, espionage against Vietnam's defense, energy and government.</t>
  </si>
  <si>
    <t>https://www.securityweek.com/goblin-panda-targets-vietnam-again</t>
  </si>
  <si>
    <t>https://www.crowdstrike.com/blog/meet-crowdstrikes-adversary-of-the-month-for-august-goblin-panda/</t>
  </si>
  <si>
    <t>Lotus Blossom_B</t>
  </si>
  <si>
    <t>https://securityaffairs.co/wordpress/61328/apt/spring-dragon-apt.html</t>
  </si>
  <si>
    <t>South China Sea #2</t>
  </si>
  <si>
    <t>Vietnam target Chinese Gov't Covid Response</t>
  </si>
  <si>
    <t>Vietnam hackers attacked Wuhan government and the Chinese Ministry of Emergency Management related to COVID-19</t>
  </si>
  <si>
    <t>https://www.reuters.com/article/us-health-coronavirus-cyber-vietnam/vietnam-linked-hackers-targeted-chinese-government-over-coronavirus-response-researchers-idUSKCN2241C8</t>
  </si>
  <si>
    <t>https://www.cyberscoop.com/vietnam-coronavirus-china-apt32-fireeye/</t>
  </si>
  <si>
    <t>https://www.fireeye.com/blog/threat-research/2020/04/apt32-targeting-chinese-government-in-covid-19-related-espionage.html</t>
  </si>
  <si>
    <t>Q4 Work Plan-Vietnam</t>
  </si>
  <si>
    <t>Paracel Islands attack (Pirate Panda Vietnamese Phishing Attack) (keyboy)</t>
  </si>
  <si>
    <t xml:space="preserve">China attack against Vietnam's officials who deal with disputes in the South China Sea. </t>
  </si>
  <si>
    <t>https://www.cyberscoop.com/south-china-sea-maritime-hacking-vietnam/</t>
  </si>
  <si>
    <t>https://www.anomali.com/blog/anomali-suspects-that-china-backed-apt-pirate-panda-may-be-seeking-access-to-vietnam-government-data-center</t>
  </si>
  <si>
    <t>Singapore</t>
  </si>
  <si>
    <t>Mindef hack</t>
  </si>
  <si>
    <t>OPM-style personal informaiton hack of ministry of defense</t>
  </si>
  <si>
    <t>https://govinsider.asia/digital-gov/singapore-ministry-of-defence-hacked-with-personal-data-stolen/</t>
  </si>
  <si>
    <t>https://www.securityweek.com/hackers-breach-non-classified-system-singapores-ministry-defence</t>
  </si>
  <si>
    <t>https://www.linklaters.com/en/insights/publications/tmt-news/tmt-news---june-2017/singapore---cybercrime-law-strengthened</t>
  </si>
  <si>
    <t>https://www.todayonline.com/singapore/mindef-internet-system-hacked-personal-data-850-personnel-stolen</t>
  </si>
  <si>
    <t>Philippines</t>
  </si>
  <si>
    <t>Territory attack_C</t>
  </si>
  <si>
    <t>Hellsing disrutions</t>
  </si>
  <si>
    <t xml:space="preserve">Hellsing APT group launches widespread disruptions and corruption of data over SCS disputes </t>
  </si>
  <si>
    <t xml:space="preserve"> https://securityaffairs.co/wordpress/36002/cyber-crime/hellsing-apt-on-apt-attack.html</t>
  </si>
  <si>
    <t>Philippines hack</t>
  </si>
  <si>
    <t>To steal secretive infomration from the Philippines government</t>
  </si>
  <si>
    <t>http://www.cnn.com/2009/TECH/03/30/ghostnet.cyber.espionage/index.html</t>
  </si>
  <si>
    <t xml:space="preserve"> https://www.philstar.com/headlines/2009/03/31/453431/doj-alarmed-over-reported-hacking-dfa-computers</t>
  </si>
  <si>
    <t>Lotus Blossom_C</t>
  </si>
  <si>
    <t>Philippines DOJ attacks</t>
  </si>
  <si>
    <t xml:space="preserve">Filipino Dept of Justice targeted for its role in the territorial disputes of 2016 </t>
  </si>
  <si>
    <t>https://www.f-secure.com/documents/996508/1030745/nanhaishu_whitepaper.pdf</t>
  </si>
  <si>
    <t>https://www.proofpoint.com/us/threat-insight/post/leviathan-espionage-actor-spearphishes-maritime-and-defense-targets</t>
  </si>
  <si>
    <t>SCS DDoS Spratly #1</t>
  </si>
  <si>
    <t xml:space="preserve">Massive DDoS attack on Filipino government networks after Permanent Court of Arbitration's decision rebuking China's SCS territorial claims </t>
  </si>
  <si>
    <t>https://www.enigmasoftware.com/china-ddos-attacks-against-philippine-government-websites/</t>
  </si>
  <si>
    <t>https://techcrunch.com/2016/09/21/cybersecurity-is-threatening-americas-military-supremacy/?guccounter=1&amp;guce_referrer=aHR0cHM6Ly9kdWNrZHVja2dvLmNvbS8&amp;guce_referrer_sig=AQAAAHaJweQMG-1BIqQHScbikwV0g84Ip-0gpyewaT2g3i2i1jcunDEbzGN-tgq0jm9EiKOUx6cryoCrQfQGrefCZpHOCHHxW17ZDldPfjwsE-pWlNNknyWL7LdNmRn8O-xCG1kOIYzotI-j_WUx_YpO7szn73WvgwWEmFKJvvyVQLfv</t>
  </si>
  <si>
    <t>https://thediplomat.com/2016/07/chinas-secret-weapon-in-the-south-china-sea-cyber-attacks/</t>
  </si>
  <si>
    <t>https://www.rappler.com/technology/ddos-attack-arbor-networks</t>
  </si>
  <si>
    <t>SCS DDoS #2</t>
  </si>
  <si>
    <t>https://www.netscout.com/blog/asert/netscout-arbor-confirms-17-tbps-ddos-attack-terabit-attack-era</t>
  </si>
  <si>
    <t>Q4 Work Plan-Philippines</t>
  </si>
  <si>
    <t xml:space="preserve">Australia </t>
  </si>
  <si>
    <t>2018 ANU Network Breach</t>
  </si>
  <si>
    <t>Chinese intelligence services hacked into the Australian University to collect data they could use to groom students as informants before they were hired into the civil service. </t>
  </si>
  <si>
    <t>https://www.theguardian.com/australia-news/2018/jul/07/australian-national-university-hit-by-chinese-hackers</t>
  </si>
  <si>
    <t>https://www.reuters.com/article/australia-cyber/top-australian-university-hacked-19-years-of-students-data-accessed-idUSL4N23B0VA</t>
  </si>
  <si>
    <t>Australia</t>
  </si>
  <si>
    <t>AUS Government</t>
  </si>
  <si>
    <t>It is understood the initial breach was the result of a phishing campaign, where a staff member opened an infected document attached to an email. Once the criminals got a foothold on a computer attached to the network, they scanned and infected other targets, including intranet servers. They were then able to redirect network traffic in order to exfiltrate data. They also erased logs to cover their tracks and placed additional malware to maintain control of the infected systems for later use (para. 2)</t>
  </si>
  <si>
    <t>www.internationalaffairs.org.au/australianoutlook/cyber-attack-australian-parliament-lessons-learned/</t>
  </si>
  <si>
    <t>https://www.washingtonpost.com/news/powerpost/paloma/the-cybersecurity-202/2019/03/11/the-cybersecurity-202-after-parliament-hack-australia-learns-from-u-s-missteps/5c85a9911b326b2d177d6043/</t>
  </si>
  <si>
    <t>2019 ANU Network Breach</t>
  </si>
  <si>
    <t>https://www.abc.net.au/news/2019-10-02/anu-cyber-hack-how-personal-information-got-out/11550578?nw=0</t>
  </si>
  <si>
    <t>Third Army Command breach</t>
  </si>
  <si>
    <t xml:space="preserve">NK steals secret toxic chemical data </t>
  </si>
  <si>
    <t>http://www.keia.org/sites/default/files/publications/kei_aps_mansourov_final.pdf</t>
  </si>
  <si>
    <t>Dark Hotel_A</t>
  </si>
  <si>
    <t>Information theft from South Korea that targeted executives working in the nuclear industry</t>
  </si>
  <si>
    <t>https://attack.mitre.org/groups/G0012/</t>
  </si>
  <si>
    <t>https://www.wired.com/2014/11/darkhotel-malware/</t>
  </si>
  <si>
    <t>https://www.trendmicro.com/vinfo/pl/security/news/cybercrime-and-digital-threats/darkhotel-malware-emphasizes-the-importance-of-using-secure-networks-while-travelling</t>
  </si>
  <si>
    <t>Fourth of July_B</t>
  </si>
  <si>
    <t>DDoS disruptive events on South Korean banks.</t>
  </si>
  <si>
    <t>Government shut down</t>
  </si>
  <si>
    <t xml:space="preserve">Signaling campaign coinciding with the Fourth of July strike against the US </t>
  </si>
  <si>
    <t>Blue House attack</t>
  </si>
  <si>
    <t>Retaliation for allegations of N Korean responsibility for the sinking of S Korean warship, Cheonan, and death of 46 sailors.</t>
  </si>
  <si>
    <t xml:space="preserve"> https://technology.inquirer.net/26695/s-korea-sounds-alert-after-official-websites-hacked</t>
  </si>
  <si>
    <t>Anti-Kim</t>
  </si>
  <si>
    <t>Disruptive action on the birthday of Kim Jong-Un</t>
  </si>
  <si>
    <t>http://www.washingtonpost.com/wp-dyn/content/article/2011/01/08/AR2011010801155.html</t>
  </si>
  <si>
    <t>NK retaliation</t>
  </si>
  <si>
    <t>Retaliation for the Anti-Kim disruptive on Kim Jong-Un’s birthday.</t>
  </si>
  <si>
    <t>https://www.theguardian.com/world/2011/jan/11/korea-hackers-mount-cyber-skirmishes</t>
  </si>
  <si>
    <t>March DDoS 2</t>
  </si>
  <si>
    <t>Disruptive event during the US-S. Korea joint military training drills.</t>
  </si>
  <si>
    <t>Bank shut down</t>
  </si>
  <si>
    <t>Data breaches on SK private networks on Kim Il Sung's birthday</t>
  </si>
  <si>
    <t>https://www.bbc.com/news/world-asia-pacific-13263888</t>
  </si>
  <si>
    <t>June DDoS</t>
  </si>
  <si>
    <t xml:space="preserve">DDoS on government networks in advance of general and Presidential election. </t>
  </si>
  <si>
    <t>https://www.washingtonpost.com/world/national-security/suspected-north-korean-cyber-attack-on-a-bank-raises-fears-for-s-korea-allies/2011/08/07/gIQAvWwIoJ_story.html?utm_term=.fdd5a2f6b760</t>
  </si>
  <si>
    <t>Disruptive events at the resumption of US-S. Korea nuclear energy talks on the 5th of December.</t>
  </si>
  <si>
    <t>https://thenextweb.com/asia/2011/12/19/s-korea-issues-cyber-threat-warning-following-death-of-kim-jong-il/</t>
  </si>
  <si>
    <t xml:space="preserve"> https://www.nytimes.com/2017/10/15/world/asia/north-korea-hacking-cyber-sony.html</t>
  </si>
  <si>
    <t>Telecom shut down</t>
  </si>
  <si>
    <t>Data breaches on the SK private sector during the mourning period of Kim Jung Il's death</t>
  </si>
  <si>
    <t>Dark Seoul</t>
  </si>
  <si>
    <t xml:space="preserve">Espionage portion of Operation Troy, RAT installed in SK media and bank networks </t>
  </si>
  <si>
    <t>https://threatpost.com/tag/dark-seoul-apt/</t>
  </si>
  <si>
    <t xml:space="preserve"> https://www.darkreading.com/attacks-breaches/north-korean-apt-group-employed-rare-zero-day-attack/d/d-id/1331011</t>
  </si>
  <si>
    <t xml:space="preserve">Operation Troy </t>
  </si>
  <si>
    <t xml:space="preserve">Wiper malware erases or corrupts data in SK banks and media networks </t>
  </si>
  <si>
    <t>https://www.helpnetsecurity.com/2013/07/08/dissecting-operation-troy-cyberespionage-in-south-korea/</t>
  </si>
  <si>
    <t xml:space="preserve"> https://securingtomorrow.mcafee.com/other-blogs/executive-perspectives/operation-troy-openioc-release/</t>
  </si>
  <si>
    <t>OpTroy Defense Contractor breach</t>
  </si>
  <si>
    <t xml:space="preserve">Operation Troy targets defense contractors, including blueprint for F-15 </t>
  </si>
  <si>
    <t>OnionDog</t>
  </si>
  <si>
    <t xml:space="preserve">SK energy and transportation sectors breached by Lazaraus Group-type code </t>
  </si>
  <si>
    <t>https://www.prnewswire.com/news-releases/onion-dog-a-3-year-old-apt-focused-on-the-energy-and-transportation-industries-in-korean-language-countries-is-exposed-by-360-300232441.html</t>
  </si>
  <si>
    <t xml:space="preserve"> https://www.360.net/assets/doc/apt_report/en/OPERATION%20ONIONDOG%20%E2%80%93Disclosing%20Targeted%20Attacks%20on%20Government.pdf</t>
  </si>
  <si>
    <t>OD disrupt</t>
  </si>
  <si>
    <t xml:space="preserve">Intermittent disrutptions of SK energy and transportation sectors </t>
  </si>
  <si>
    <t>Seoul subway hack</t>
  </si>
  <si>
    <t xml:space="preserve">Seoul subway network hacked, sensistive info stolen, future disruptions expected </t>
  </si>
  <si>
    <t>https://www.securityweek.com/north-korea-suspected-hacking-seoul-subway-operator-mp</t>
  </si>
  <si>
    <t xml:space="preserve"> https://news.vice.com/en_us/article/vb8bp8/cyber-attack-on-south-korean-subway-system-could-be-a-sign-of-nastier-things-to-come</t>
  </si>
  <si>
    <t>South Korea nuclear facility hack</t>
  </si>
  <si>
    <t>Data breach on South Korea's nuclear power facilities</t>
  </si>
  <si>
    <t>https://www.wsj.com/articles/north-korea-blamed-for-nuclear-power-plant-hack-1426589324</t>
  </si>
  <si>
    <t xml:space="preserve"> https://thehackernews.com/2014/12/Korea-nuclear-power-plant-hacked.html</t>
  </si>
  <si>
    <t>SK govt network breach</t>
  </si>
  <si>
    <t xml:space="preserve">SK lawmakers and govt networks breached, sensistive info stolen </t>
  </si>
  <si>
    <t>https://www.upi.com/Top_News/World-News/2015/10/20/Spy-agency-North-Korea-hackers-stole-sensitive-South-Korean-data/9041445353950/</t>
  </si>
  <si>
    <t xml:space="preserve"> https://www.scmagazine.com/home/security-news/privacy-compliance/article-29-working-party-still-not-happy-with-windows-10-privacy-controls/448582/</t>
  </si>
  <si>
    <t>SK diplomat hack</t>
  </si>
  <si>
    <t xml:space="preserve">Roughly 90 SK diplomats' emails and passwords comrpmised </t>
  </si>
  <si>
    <t>https://www.asiaone.com/asia/seoul-lambastes-pyongyang-hacking-diplomats-officials</t>
  </si>
  <si>
    <t xml:space="preserve"> https://en.yna.co.kr/view/AEN20160801001151315</t>
  </si>
  <si>
    <t>South Korea diplomat hack</t>
  </si>
  <si>
    <t>https://apnews.com/article/2f405fb04149467fac3ec2ad70b0737c</t>
  </si>
  <si>
    <t>Anderial</t>
  </si>
  <si>
    <t>According to industry and press reporting, beyond its criminal efforts, Andariel continues to conduct malicioUScyber activity against South Korea government personnel and the South Korean military in an effort to gather intelligence.  One case spotted in September 2016 was a cyber intrusion into the personal computer of the South Korean Defense Minister in office at that time and the Defense Ministry’s intranet in order to extract military operations intelligence.</t>
  </si>
  <si>
    <t>https://www.zdnet.com/article/us-army-report-says-many-north-korean-hackers-operate-from-abroad/</t>
  </si>
  <si>
    <t>https://www.bleepingcomputer.com/news/security/north-korean-hackers-behind-wannacry-and-sony-hack-sanctioned-by-usa/</t>
  </si>
  <si>
    <t>https://home.treasury.gov/news/press-releases/sm774</t>
  </si>
  <si>
    <t>SK MoD data theft</t>
  </si>
  <si>
    <t xml:space="preserve">NK successfully steals critical information from the SK Ministry of Defense </t>
  </si>
  <si>
    <t>https://www.dw.com/en/north-korea-hacked-us-south-korea-war-plans/a-40889394</t>
  </si>
  <si>
    <t>https://www.bbc.com/news/world-asia-41565281</t>
  </si>
  <si>
    <t>https://www.nytimes.com/2017/10/10/world/asia/north-korea-hack-war-plans.html</t>
  </si>
  <si>
    <t>https://www.theguardian.com/world/2017/oct/10/north-korea-hacked-us-war-plans-south-korea-reports</t>
  </si>
  <si>
    <t>South Korea MoD data theft</t>
  </si>
  <si>
    <t>https://www.dw.com/en/north-korea-hacked-us-south-korea-war-plans/a-40889394, https://www.theguardian.com/world/2017/oct/10/north-korea-hacked-us-war-plans-south-korea-reports</t>
  </si>
  <si>
    <t>Bithumb_A</t>
  </si>
  <si>
    <t xml:space="preserve">The panel said South Korea’s Bithumb, one of the largest cryptocurrency exchanges in the world, was reportedly attacked at least four times. It said the first two attacks in February 2017 and July 2017 each resulted in losses of approximately $7 million, </t>
  </si>
  <si>
    <t>https://apnews.com/article/ece1c6b122224bd9ac5e4cbd0c1e1d80</t>
  </si>
  <si>
    <t>https://www.zdnet.com/article/bithumb-cryptocurrency-exchange-hacked-a-third-time-in-two-years/</t>
  </si>
  <si>
    <t>https://www.coindesk.com/bithumb-exchanges-31-million-hack-know-dont-know</t>
  </si>
  <si>
    <t>BitHumb Crypto Heist #1</t>
  </si>
  <si>
    <t>At least $7 million in virtual currency was stolen from BitHumb, a South Korean cryptocurrency exchange. The hackers also stole PII from 30,000 customers. Incident dates inconsistent across media reports.</t>
  </si>
  <si>
    <t>https://www.bbc.com/news/world-asia-42378638</t>
  </si>
  <si>
    <t>BlockBuster Sequel DPRK- S Korea</t>
  </si>
  <si>
    <t>BitHumb Crypto Heist #2</t>
  </si>
  <si>
    <t>In February 2017, at least $7 million in virtual currency was stolen from BitHumb, a South Korean cryptocurrency exchange. Incident dates inconsistent across media reports.</t>
  </si>
  <si>
    <t>Bithumb_B</t>
  </si>
  <si>
    <t>Sejong Institute Hack</t>
  </si>
  <si>
    <t>North Korea attacked South Korean national security think tank using a zero-day on the organization's website.</t>
  </si>
  <si>
    <t>https://www.bleepingcomputer.com/news/security/activex-zero-day-discovered-in-recent-north-korean-hacks/</t>
  </si>
  <si>
    <t>https://www.wsj.com/articles/north-korea-while-professing-peace-escalated-cyberattacks-on-south-1527239057</t>
  </si>
  <si>
    <t>Bithumb_C</t>
  </si>
  <si>
    <t xml:space="preserve">The panel said South Korea’s Bithumb, one of the largest cryptocurrency exchanges in the world, was reportedly attacked at least four times. a June 2018 attack led to a $31 million </t>
  </si>
  <si>
    <t>BitHumb Crypto Heist #3</t>
  </si>
  <si>
    <t>On June 19, 2018, approximately $31 million in virtual currency was stolen from BitHumb, a South Korean cryptocurrency exchange, marking the third theft in the last 16 months. In August 2019, the UN Security Council Panel of Experts indicated DPRK-affiliated actors were behind the theft. Proceeds were laundered through a separate crypto-currency exchange called YoBit. ZDNet does not include this event in its account of BitHumb attacks. Incident dates inconsistent across media reports.</t>
  </si>
  <si>
    <t>Trump-Un Summit phishing</t>
  </si>
  <si>
    <t>Prior to the Vietnam summit of Kim Jong Un and Donald Trump, North Korean hackers were found to have targeted South Korean institutions in a phishing campaign using documents related to the diplomatic event as bait. No evidence to suggest their attack was successful.</t>
  </si>
  <si>
    <t>https://www.cyberscoop.com/trump-kim-summit-vietnam-north-korea-hackers-phishing/</t>
  </si>
  <si>
    <t>Bithumb_D</t>
  </si>
  <si>
    <t>The panel said South Korea’s Bithumb, one of the largest cryptocurrency exchanges in the world, was reportedly attacked at least four times. a March 2019 attack to a $20 million loss.</t>
  </si>
  <si>
    <t>BitHumb Crypto Heist #4</t>
  </si>
  <si>
    <t>On March 29, 2019, approximately $20 million in virtual currency was stolen from BitHumb, a South Korean cryptocurrency exchange, marking the fourth theft in two years. BitHumb attributes this attack to insiders. Incident dates inconsistent across media reports.</t>
  </si>
  <si>
    <t xml:space="preserve"> https://thehimalayantimes.com/nepal/chinese-men-held-for-cyber-heist-worth-millions</t>
  </si>
  <si>
    <t xml:space="preserve"> https://www.zdnet.com/article/bithumb-cryptocurrency-exchange-hacked-a-third-time-in-two-years/</t>
  </si>
  <si>
    <t>South Korean Supply Chains</t>
  </si>
  <si>
    <t>North Korean hackers are suspected of carrying out a supply chain attack that targeted businesses, including financial firms, in South Korea using stolen digital certificates, according to researchers with security firm ESET.</t>
  </si>
  <si>
    <t>https://www.bankinfosecurity.com/north-korean-hackers-suspected-supply-chain-attacks-a-15384</t>
  </si>
  <si>
    <t>Lazarus Group COVID-19 Phising Campaign  - Skorea</t>
  </si>
  <si>
    <t>https://www.infosecurity-magazine.com/news/north-korean-covid19-phishing-six/</t>
  </si>
  <si>
    <t>Fourth of July_C</t>
  </si>
  <si>
    <t>DDoS disruptive events on governmental and private websites.</t>
  </si>
  <si>
    <t>Lazarus Group COVID-19 Phising Campaign  - Japan</t>
  </si>
  <si>
    <t>Textbook hack</t>
  </si>
  <si>
    <t xml:space="preserve">DDoS retaliatory campaign over a revisionist WWII Japansese history textbook  </t>
  </si>
  <si>
    <t>https://cmsw.mit.edu/mit2/Abstracts/ducke1.pdf</t>
  </si>
  <si>
    <t>South Korea Patriotic</t>
  </si>
  <si>
    <t xml:space="preserve">Disruptive action regarding the lifting of censorship against Japanese media </t>
  </si>
  <si>
    <t>https://www.theguardian.com/world/2010/aug/18/japan-south-korea-disputed-islands</t>
  </si>
  <si>
    <t xml:space="preserve"> https://www.researchgate.net/publication/289878699_A_New_Approach_to_a_Territorial_Dispute_Involving_a_Former_Colonizer-Colony_Pair_The_Case_of_the_DokdoTakeshima_Dispute_between_Korea_and_Japan</t>
  </si>
  <si>
    <t>Japan Patriotic</t>
  </si>
  <si>
    <t>Disruptive retaliation against South Korean hackers.</t>
  </si>
  <si>
    <t>https://www.refworld.org/pdfid/4d3025492.pdf</t>
  </si>
  <si>
    <t xml:space="preserve"> https://www.akamai.com/cn/zh/multimedia/documents/state-of-the-internet/akamai-q1-2008-state-of-the-internet-connectivity-report.pdf</t>
  </si>
  <si>
    <t>Island Dispute</t>
  </si>
  <si>
    <t xml:space="preserve">DDoS demonstration against South Korean protests against the territorial claims of Takeshima Island </t>
  </si>
  <si>
    <t>https://www.bbc.com/news/world-asia-19207086</t>
  </si>
  <si>
    <t xml:space="preserve"> https://scholarlycommons.law.case.edu/cgi/viewcontent.cgi?article=1046&amp;context=jil</t>
  </si>
  <si>
    <t>Dark Hotel_B</t>
  </si>
  <si>
    <t>SK hack</t>
  </si>
  <si>
    <t xml:space="preserve">DDoS commemoration of Korean Independence Day </t>
  </si>
  <si>
    <t>Japan retaliation</t>
  </si>
  <si>
    <t xml:space="preserve">Retaliation for the South Korean DDoS attack </t>
  </si>
  <si>
    <t>Earthquake hack</t>
  </si>
  <si>
    <t xml:space="preserve">Data breaches during network vulneralbility in the aftermath of earthquake </t>
  </si>
  <si>
    <t>https://us-cert.cisa.gov/ncas/current-activity/2011/03/11/Japan-Earthquake-and-Tsunami-Disaster-Email-Scams-Fake-Antivirus</t>
  </si>
  <si>
    <t>http://www.spamfighter.com/News-16051-Japanese-Earthquake-Paves-Way-for-Several-Kinds-of-Cyber-Attacks.htm</t>
  </si>
  <si>
    <t>https://www.siliconrepublic.com/enterprise/cyber-criminals-exploit-japan-earthquake-with-seo-attacks</t>
  </si>
  <si>
    <t>October 2001 defacements</t>
  </si>
  <si>
    <t>Disruptive event over the criticism of militant groups operating inside Pakistan, and Pakistani-controlled Kashmir.</t>
  </si>
  <si>
    <t>https://www.indiatoday.in/magazine/technology-innovation/story/20010618-with-enemy-hackers-on-the-prowl-new-battleground-for-india-is-the-internet-775037-2001-06-18</t>
  </si>
  <si>
    <t>Worm infiltates Pakistan govt</t>
  </si>
  <si>
    <t xml:space="preserve">Data breach of Pakistani government websites </t>
  </si>
  <si>
    <t>http://news.bbc.co.uk/2/hi/south_asia/1617478.stm</t>
  </si>
  <si>
    <t xml:space="preserve"> http://www.ists.dartmouth.edu/docs/cyberwarfare.pdf</t>
  </si>
  <si>
    <t>July 2003 defacements</t>
  </si>
  <si>
    <t>Disruptive event protesting  the reopening of the only India-Pakistan bus service</t>
  </si>
  <si>
    <t>https://www.thehindu.com/thehindu/2003/07/13/stories/2003071303800900.htm</t>
  </si>
  <si>
    <t>https://documents.trendmicro.com/assets/white_papers/wp-a-deep-dive-into-defacement.pdf</t>
  </si>
  <si>
    <t>November 2008 defacements_A</t>
  </si>
  <si>
    <t>Retaliatory action over the Mumbai terror attacks</t>
  </si>
  <si>
    <t>https://propakistani.pk/2008/11/24/here-we-go-again/, https://economictimes.indiatimes.com/tech/internet/indian-pak-hackers-deface-govt-websites/articleshow/3759501.cms</t>
  </si>
  <si>
    <t>November 2008 defacements_B</t>
  </si>
  <si>
    <t xml:space="preserve">Retalaition over the defacement of the Oil and Gas Regulatory Authority of Pakistan </t>
  </si>
  <si>
    <t>Transportation defacements</t>
  </si>
  <si>
    <t xml:space="preserve">Retaliation for violation of Pakistani air space by Indian aircraft </t>
  </si>
  <si>
    <t>https://propakistani.pk/2008/11/24/here-we-go-again/</t>
  </si>
  <si>
    <t xml:space="preserve"> https://economictimes.indiatimes.com/tech/internet/indian-pak-hackers-deface-govt-websites/articleshow/3759501.cms</t>
  </si>
  <si>
    <t>September 2010 defacements 1</t>
  </si>
  <si>
    <t xml:space="preserve">Retaliation for Indian Government’s response to several Muslim group protests </t>
  </si>
  <si>
    <t xml:space="preserve"> https://www.dawn.com/news/647571</t>
  </si>
  <si>
    <t>September 2010 defacements 2</t>
  </si>
  <si>
    <t>Retaliation for Pakistani defacements.</t>
  </si>
  <si>
    <t xml:space="preserve"> https://www.dawn.com/news/647572</t>
  </si>
  <si>
    <t>PCA defacements</t>
  </si>
  <si>
    <t>Disrutptive events in wake of Indian nationalist attacks on the anniversary of the Mumbai bombings.</t>
  </si>
  <si>
    <t xml:space="preserve"> https://www.dawn.com/news/647573</t>
  </si>
  <si>
    <t>PCA retaliation</t>
  </si>
  <si>
    <t>Retaliation for widespread Pakistani defacements of some 270 websites.</t>
  </si>
  <si>
    <t xml:space="preserve"> https://www.dawn.com/news/647574</t>
  </si>
  <si>
    <t>ICID defacement</t>
  </si>
  <si>
    <t>Retaliation for the deaths of civilians in Jammu and Kashmir in Indian security crackdown.</t>
  </si>
  <si>
    <t>https://www.researchgate.net/publication/326866504_Regional_rivalry_between_India-Pakistan_tit-for-tat_in_cyberspace</t>
  </si>
  <si>
    <t>2016 Crimson RAT</t>
  </si>
  <si>
    <t>Pakistan phishing attempts against Indian Military</t>
  </si>
  <si>
    <t>https://www.proofpoint.com/sites/default/files/proofpoint-operation-transparent-tribe-threat-insight-en.pdf</t>
  </si>
  <si>
    <t>https://www.bleepingcomputer.com/news/security/nation-backed-hackers-spread-crimson-rat-via-coronavirus-phishing/</t>
  </si>
  <si>
    <t>Tranchulas incident</t>
  </si>
  <si>
    <t xml:space="preserve">Retaliatory event coinciding with the wider upsurge in hostilities in response to the ceasefire violations in Kashmir </t>
  </si>
  <si>
    <t>https://threatconnect.com/blog/where-there-is-smoke-there-is-fire-south-asian-cyber-espionage-heats-up/</t>
  </si>
  <si>
    <t xml:space="preserve"> https://www.darkreading.com/attacks-breaches/pakistan-the-latest-cyberspying-nation/d/d-id/1298109</t>
  </si>
  <si>
    <t>Telenor Pakistan incident</t>
  </si>
  <si>
    <t xml:space="preserve">Escalatory event coinciding with the wider upsurge in hostilities in response to the ceasefire violations in Kashmir </t>
  </si>
  <si>
    <t>http://digitalrightsmonitor.pk/telenor-pakistan-comes-under-a-cyber-attack-the-extent-of-damage-remains-unclear/</t>
  </si>
  <si>
    <t xml:space="preserve"> https://www.pcworld.com/article/2039257/attack-on-telenor-was-part-of-large-cyberespionage-operation-with-indian-origins-report-says.html</t>
  </si>
  <si>
    <t xml:space="preserve">Seedoor phishing </t>
  </si>
  <si>
    <t xml:space="preserve">Phishing campaing on Indian Defense networks </t>
  </si>
  <si>
    <t>https://tech.economictimes.indiatimes.com/news/internet/suspected-pakistani-cyber-attack-uses-surveillance-malware-against-indian-and-pakistani-entities-fireeye/51431822</t>
  </si>
  <si>
    <t xml:space="preserve"> https://www.hindustantimes.com/tech/pak-based-cyber-attack-of-use-phishing-to-target-indian-defence-sites/story-6nFi8D2FzFiOi45jN84bFO.html</t>
  </si>
  <si>
    <t>Press Club of India hack</t>
  </si>
  <si>
    <t xml:space="preserve">Defacement of PCI website </t>
  </si>
  <si>
    <t>https://www.indiatoday.in/india/story/hackers-post-anti-modi-comments-on-press-club-of-indias-website-209307-2014-10-09</t>
  </si>
  <si>
    <t xml:space="preserve"> https://www.gadgetsnow.com/tech-news/Hackers-from-India-Pakistan-in-full-blown-online-war/articleshow/44766898.cms</t>
  </si>
  <si>
    <t>Pakistan People's Party hack</t>
  </si>
  <si>
    <t xml:space="preserve">Defacement of PPP networks </t>
  </si>
  <si>
    <t>https://thehackernews.com/2014/10/Bilawal-Bhutto-Pakistan-peoples-party-hacked.html</t>
  </si>
  <si>
    <t xml:space="preserve"> https://www.pakistanpressfoundation.org/tag/ppp-website-hacked/</t>
  </si>
  <si>
    <t>Financial Center DDoS</t>
  </si>
  <si>
    <t>DDoS on Indian banks and financial sector by APT group</t>
  </si>
  <si>
    <t>https://economictimes.indiatimes.com/industry/banking/finance/india-witnessing-sophisticated-cyber-attacks-from-organised-and-unorganised-players/articleshow/57247683.cms</t>
  </si>
  <si>
    <t>Indian Revenue Service hack</t>
  </si>
  <si>
    <t xml:space="preserve">Phishing accesses Indian IRS and takes down takes down site for a few hours </t>
  </si>
  <si>
    <t>https://tribune.com.pk/story/1042513/indian-revenue-service-website-hacked-by-suspected-pakistanis/</t>
  </si>
  <si>
    <t xml:space="preserve"> https://economictimes.indiatimes.com/news/politics-and-nation/hacked-income-tax-department-website-for-irs-officers-restored/articleshow/57890289.cms</t>
  </si>
  <si>
    <t>Indian Army phishing campaign</t>
  </si>
  <si>
    <t xml:space="preserve">Counter offensive for Indian special ops tactics in Pakistan </t>
  </si>
  <si>
    <t>http://www.newindianexpress.com/thesundaystandard/2016/oct/16/pak-launches-sneaky-cyber-attack-1528282.html</t>
  </si>
  <si>
    <t>NSG defacement_A</t>
  </si>
  <si>
    <t xml:space="preserve">Defacements in India Naitonal Security Guard networks </t>
  </si>
  <si>
    <t>https://timesofindia.indiatimes.com/india/national-security-guard-website-hacked-defaced-with-abusive-message-against-pm-modi/articleshow/56280790.cms</t>
  </si>
  <si>
    <t>NSG defacement_B</t>
  </si>
  <si>
    <t>https://economictimes.indiatimes.com/news/defence/national-security-guard-site-hacked-lens-on-pakistans-role/articleshow/56284757.cms </t>
  </si>
  <si>
    <t>Operation Sidecopy_B</t>
  </si>
  <si>
    <t xml:space="preserve"> https://www.forbes.com/sites/kateoflahertyuk/2019/10/21/nsa-and-ncsc-warning-russian-hackers-disguised-as-iranian-spies-hacked-35-countries/?sh=301b8ceb6428</t>
  </si>
  <si>
    <t xml:space="preserve">  https://media.defense.gov/2019/Oct/18/2002197242/-1/-1/0/NSA_CSA_Turla_20191021%20ver%204%20-%20nsa.gov.pdf</t>
  </si>
  <si>
    <t>Pulwama reaction</t>
  </si>
  <si>
    <t xml:space="preserve"> Following an attack on Indian military forces in Kashmir, Pakistani hackers targeted almost 100 Indian government websites and critical systems. Indian officials reported that they engaged in offensive cyber measures to counter the attacks. </t>
  </si>
  <si>
    <t>https://www.defenseworld.net/news/24399/After_Pulwama_Terrorist_Attack__Pak_Hackers_Targeted_Indian_Govt_Websites</t>
  </si>
  <si>
    <t>COVID Crimson RAT</t>
  </si>
  <si>
    <t>SUNBIRD</t>
  </si>
  <si>
    <t xml:space="preserve">Pakistani officials block multiple malware attacks by Indian hackers targeting government official's cellphone data. </t>
  </si>
  <si>
    <t>https://www.thenews.com.pk/latest/699597-pakistan-army-identifies-major-cyber-attack-by-india-targeting-mobile-phones-of-govt-military-officials</t>
  </si>
  <si>
    <t>https://www.lookout.com/company/media-center/press-releases/lookout-unmasks-state-sponsored-android-spyware-tied-to-india-pakistan-conflict</t>
  </si>
  <si>
    <t>https://www.cyberscoop.com/pro-india-hacking-group-confucius-lookout-commercial-surveillance/</t>
  </si>
  <si>
    <t>target</t>
  </si>
  <si>
    <t>Cyber_escalation</t>
  </si>
  <si>
    <t>Ddeny/reject-</t>
  </si>
  <si>
    <t>Dthreat/demand-</t>
  </si>
  <si>
    <t>Diplo_Negative</t>
  </si>
  <si>
    <t>Dnegotiate+</t>
  </si>
  <si>
    <t>Dagreement+</t>
  </si>
  <si>
    <t>Diplo_Positive</t>
  </si>
  <si>
    <t>Ereduce-</t>
  </si>
  <si>
    <t>Ethreat-</t>
  </si>
  <si>
    <t>Eemb/sanc-</t>
  </si>
  <si>
    <t>Econ_Negative</t>
  </si>
  <si>
    <t>Ecoop+</t>
  </si>
  <si>
    <t>Eease+</t>
  </si>
  <si>
    <t>Eaid+</t>
  </si>
  <si>
    <t>Econ_Positive</t>
  </si>
  <si>
    <t>Mthreat-</t>
  </si>
  <si>
    <t>Mdisplay-</t>
  </si>
  <si>
    <t>Musage-</t>
  </si>
  <si>
    <t>Mil_Negative</t>
  </si>
  <si>
    <t>Mpromise+</t>
  </si>
  <si>
    <t>Mcoop+</t>
  </si>
  <si>
    <t>Mconfid+</t>
  </si>
  <si>
    <t>Mil_Positive</t>
  </si>
  <si>
    <t>Conv_descalation</t>
  </si>
  <si>
    <t>Conv_escalation</t>
  </si>
  <si>
    <t>Duke Series</t>
  </si>
  <si>
    <t>No Cyber</t>
  </si>
  <si>
    <t>ProjectSauron</t>
  </si>
  <si>
    <t xml:space="preserve">No Cyber </t>
  </si>
  <si>
    <t>Duqu</t>
  </si>
  <si>
    <t>AE</t>
  </si>
  <si>
    <t>GhostNet</t>
  </si>
  <si>
    <t xml:space="preserve">BR </t>
  </si>
  <si>
    <t>NFPC</t>
  </si>
  <si>
    <t xml:space="preserve">NFPC </t>
  </si>
  <si>
    <t>SK  hack</t>
  </si>
  <si>
    <t>November 2008 defacements</t>
  </si>
  <si>
    <t>September 2010 defacements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</si>
</sst>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8" fillId="0" borderId="0" applyBorder="0" applyProtection="0"/>
  </cellStyleXfs>
  <cellXfs count="12">
    <xf numFmtId="0" fontId="0" fillId="0" borderId="0" xfId="0"/>
    <xf numFmtId="14" fontId="0" fillId="0" borderId="0" xfId="0" applyNumberFormat="1"/>
    <xf numFmtId="0" fontId="0" fillId="0" borderId="0" xfId="0" applyAlignment="1">
      <alignment wrapText="1"/>
    </xf>
    <xf numFmtId="164" fontId="18" fillId="0" borderId="10" xfId="42" applyBorder="1"/>
    <xf numFmtId="164" fontId="18" fillId="0" borderId="11" xfId="42" applyBorder="1"/>
    <xf numFmtId="14" fontId="18" fillId="0" borderId="11" xfId="42" applyNumberFormat="1" applyBorder="1" applyAlignment="1">
      <alignment horizontal="right"/>
    </xf>
    <xf numFmtId="164" fontId="18" fillId="0" borderId="0" xfId="42" applyBorder="1"/>
    <xf numFmtId="14" fontId="19" fillId="33" borderId="0" xfId="0" applyNumberFormat="1" applyFont="1" applyFill="1" applyAlignment="1">
      <alignment horizontal="right"/>
    </xf>
    <xf numFmtId="0" fontId="0" fillId="33" borderId="0" xfId="0" applyFill="1"/>
    <xf numFmtId="14" fontId="18" fillId="0" borderId="0" xfId="42" applyNumberFormat="1" applyBorder="1" applyAlignment="1">
      <alignment horizontal="right"/>
    </xf>
    <xf numFmtId="14" fontId="19" fillId="33" borderId="0" xfId="0" applyNumberFormat="1" applyFont="1" applyFill="1"/>
    <xf numFmtId="164" fontId="18" fillId="0" borderId="12" xfId="42"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0"/>
  <sheetViews>
    <sheetView workbookViewId="0"/>
  </sheetViews>
  <sheetFormatPr defaultRowHeight="14.5" x14ac:dyDescent="0.35"/>
  <sheetData>
    <row r="1" spans="1:2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5">
      <c r="A2">
        <v>1</v>
      </c>
      <c r="B2">
        <v>2365</v>
      </c>
      <c r="C2" t="s">
        <v>29</v>
      </c>
      <c r="D2" t="s">
        <v>30</v>
      </c>
      <c r="E2" t="s">
        <v>31</v>
      </c>
      <c r="F2" s="1">
        <v>39479</v>
      </c>
      <c r="G2" s="1">
        <v>40603</v>
      </c>
      <c r="H2">
        <v>3</v>
      </c>
      <c r="I2">
        <v>2</v>
      </c>
      <c r="J2">
        <v>2</v>
      </c>
      <c r="K2">
        <v>3</v>
      </c>
      <c r="L2">
        <v>0</v>
      </c>
      <c r="M2">
        <v>1</v>
      </c>
      <c r="N2">
        <v>0</v>
      </c>
      <c r="O2">
        <v>1</v>
      </c>
      <c r="P2">
        <v>4</v>
      </c>
      <c r="Q2">
        <v>2</v>
      </c>
      <c r="R2">
        <v>13</v>
      </c>
      <c r="S2">
        <v>1</v>
      </c>
      <c r="T2">
        <v>0</v>
      </c>
      <c r="U2" t="s">
        <v>32</v>
      </c>
      <c r="V2" t="s">
        <v>33</v>
      </c>
      <c r="W2" t="s">
        <v>34</v>
      </c>
      <c r="X2" t="s">
        <v>35</v>
      </c>
    </row>
    <row r="3" spans="1:29" x14ac:dyDescent="0.35">
      <c r="A3">
        <v>2</v>
      </c>
      <c r="B3">
        <v>2365</v>
      </c>
      <c r="C3" t="s">
        <v>29</v>
      </c>
      <c r="D3" t="s">
        <v>30</v>
      </c>
      <c r="E3" t="s">
        <v>36</v>
      </c>
      <c r="F3" s="1">
        <v>39479</v>
      </c>
      <c r="G3" s="1">
        <v>40613</v>
      </c>
      <c r="H3">
        <v>4.4000000000000004</v>
      </c>
      <c r="I3">
        <v>2</v>
      </c>
      <c r="J3">
        <v>2</v>
      </c>
      <c r="K3">
        <v>2</v>
      </c>
      <c r="L3">
        <v>0</v>
      </c>
      <c r="M3">
        <v>1</v>
      </c>
      <c r="N3">
        <v>0</v>
      </c>
      <c r="O3">
        <v>1</v>
      </c>
      <c r="P3">
        <v>4</v>
      </c>
      <c r="Q3">
        <v>2</v>
      </c>
      <c r="R3">
        <v>3</v>
      </c>
      <c r="S3">
        <v>1</v>
      </c>
      <c r="T3">
        <v>0</v>
      </c>
      <c r="U3" t="s">
        <v>37</v>
      </c>
      <c r="V3" t="s">
        <v>38</v>
      </c>
      <c r="W3" t="s">
        <v>34</v>
      </c>
      <c r="X3" t="s">
        <v>39</v>
      </c>
    </row>
    <row r="4" spans="1:29" x14ac:dyDescent="0.35">
      <c r="A4">
        <v>3</v>
      </c>
      <c r="B4">
        <v>2365</v>
      </c>
      <c r="C4" t="s">
        <v>29</v>
      </c>
      <c r="D4" t="s">
        <v>30</v>
      </c>
      <c r="E4" t="s">
        <v>40</v>
      </c>
      <c r="F4" s="1">
        <v>39546</v>
      </c>
      <c r="G4" s="1">
        <v>42264</v>
      </c>
      <c r="H4">
        <v>4.2</v>
      </c>
      <c r="I4">
        <v>2</v>
      </c>
      <c r="J4">
        <v>365</v>
      </c>
      <c r="K4">
        <v>3</v>
      </c>
      <c r="L4">
        <v>0</v>
      </c>
      <c r="M4">
        <v>1</v>
      </c>
      <c r="N4">
        <v>0</v>
      </c>
      <c r="O4">
        <v>0</v>
      </c>
      <c r="P4">
        <v>4</v>
      </c>
      <c r="Q4">
        <v>2</v>
      </c>
      <c r="R4">
        <v>11</v>
      </c>
      <c r="S4">
        <v>1</v>
      </c>
      <c r="T4">
        <v>0</v>
      </c>
      <c r="U4" t="s">
        <v>41</v>
      </c>
      <c r="V4" t="s">
        <v>42</v>
      </c>
    </row>
    <row r="5" spans="1:29" x14ac:dyDescent="0.35">
      <c r="A5">
        <v>4</v>
      </c>
      <c r="B5">
        <v>2365</v>
      </c>
      <c r="C5" t="s">
        <v>29</v>
      </c>
      <c r="D5" t="s">
        <v>30</v>
      </c>
      <c r="E5" t="s">
        <v>43</v>
      </c>
      <c r="F5" s="1">
        <v>39666</v>
      </c>
      <c r="G5" s="1">
        <v>39672</v>
      </c>
      <c r="H5">
        <v>4.2</v>
      </c>
      <c r="I5">
        <v>2</v>
      </c>
      <c r="J5">
        <v>365</v>
      </c>
      <c r="K5">
        <v>1</v>
      </c>
      <c r="L5">
        <v>1</v>
      </c>
      <c r="M5">
        <v>1</v>
      </c>
      <c r="N5">
        <v>0</v>
      </c>
      <c r="O5">
        <v>0</v>
      </c>
      <c r="P5">
        <v>3</v>
      </c>
      <c r="Q5">
        <v>1</v>
      </c>
      <c r="R5">
        <v>13</v>
      </c>
      <c r="S5">
        <v>0</v>
      </c>
      <c r="T5">
        <v>0</v>
      </c>
      <c r="U5" t="s">
        <v>44</v>
      </c>
      <c r="V5" t="s">
        <v>45</v>
      </c>
      <c r="W5" t="s">
        <v>46</v>
      </c>
    </row>
    <row r="6" spans="1:29" x14ac:dyDescent="0.35">
      <c r="A6">
        <v>5</v>
      </c>
      <c r="B6">
        <v>2365</v>
      </c>
      <c r="C6" t="s">
        <v>29</v>
      </c>
      <c r="D6" t="s">
        <v>30</v>
      </c>
      <c r="E6" t="s">
        <v>47</v>
      </c>
      <c r="F6" s="1">
        <v>39722</v>
      </c>
      <c r="G6" s="1">
        <v>39736</v>
      </c>
      <c r="H6">
        <v>3</v>
      </c>
      <c r="I6">
        <v>3</v>
      </c>
      <c r="J6">
        <v>365</v>
      </c>
      <c r="K6">
        <v>3</v>
      </c>
      <c r="L6">
        <v>0</v>
      </c>
      <c r="M6">
        <v>1</v>
      </c>
      <c r="N6">
        <v>0</v>
      </c>
      <c r="O6">
        <v>0</v>
      </c>
      <c r="P6">
        <v>4</v>
      </c>
      <c r="Q6">
        <v>1</v>
      </c>
      <c r="R6">
        <v>6</v>
      </c>
      <c r="S6">
        <v>0</v>
      </c>
      <c r="T6">
        <v>0</v>
      </c>
      <c r="U6" t="s">
        <v>48</v>
      </c>
      <c r="V6" t="s">
        <v>49</v>
      </c>
    </row>
    <row r="7" spans="1:29" x14ac:dyDescent="0.35">
      <c r="A7">
        <v>6</v>
      </c>
      <c r="B7">
        <v>2365</v>
      </c>
      <c r="C7" t="s">
        <v>29</v>
      </c>
      <c r="D7" t="s">
        <v>30</v>
      </c>
      <c r="E7" t="s">
        <v>50</v>
      </c>
      <c r="F7" s="1">
        <v>39778</v>
      </c>
      <c r="G7" s="1">
        <v>39780</v>
      </c>
      <c r="H7">
        <v>4.2</v>
      </c>
      <c r="I7">
        <v>2</v>
      </c>
      <c r="J7">
        <v>2</v>
      </c>
      <c r="K7">
        <v>4</v>
      </c>
      <c r="L7">
        <v>0</v>
      </c>
      <c r="M7">
        <v>1</v>
      </c>
      <c r="N7">
        <v>1</v>
      </c>
      <c r="O7">
        <v>0</v>
      </c>
      <c r="P7">
        <v>4</v>
      </c>
      <c r="Q7">
        <v>1</v>
      </c>
      <c r="R7">
        <v>11</v>
      </c>
      <c r="S7">
        <v>0</v>
      </c>
      <c r="T7">
        <v>0</v>
      </c>
      <c r="U7" t="s">
        <v>51</v>
      </c>
      <c r="V7" t="s">
        <v>52</v>
      </c>
    </row>
    <row r="8" spans="1:29" x14ac:dyDescent="0.35">
      <c r="A8">
        <v>7</v>
      </c>
      <c r="B8">
        <v>2365</v>
      </c>
      <c r="C8" t="s">
        <v>29</v>
      </c>
      <c r="D8" t="s">
        <v>30</v>
      </c>
      <c r="E8" t="s">
        <v>53</v>
      </c>
      <c r="F8" s="1">
        <v>39814</v>
      </c>
      <c r="G8" s="1">
        <v>41926</v>
      </c>
      <c r="H8">
        <v>3</v>
      </c>
      <c r="I8">
        <v>2</v>
      </c>
      <c r="J8">
        <v>365</v>
      </c>
      <c r="K8">
        <v>3</v>
      </c>
      <c r="L8">
        <v>0</v>
      </c>
      <c r="M8">
        <v>1</v>
      </c>
      <c r="N8">
        <v>0</v>
      </c>
      <c r="O8">
        <v>0</v>
      </c>
      <c r="P8">
        <v>4</v>
      </c>
      <c r="Q8">
        <v>2</v>
      </c>
      <c r="R8">
        <v>1</v>
      </c>
      <c r="S8">
        <v>0</v>
      </c>
      <c r="T8">
        <v>0</v>
      </c>
      <c r="U8" t="s">
        <v>54</v>
      </c>
      <c r="V8" t="s">
        <v>55</v>
      </c>
      <c r="W8" t="s">
        <v>56</v>
      </c>
    </row>
    <row r="9" spans="1:29" x14ac:dyDescent="0.35">
      <c r="A9">
        <v>8</v>
      </c>
      <c r="B9">
        <v>2365</v>
      </c>
      <c r="C9" t="s">
        <v>29</v>
      </c>
      <c r="D9" t="s">
        <v>30</v>
      </c>
      <c r="E9" t="s">
        <v>57</v>
      </c>
      <c r="F9" s="1">
        <v>40049</v>
      </c>
      <c r="G9" s="1">
        <v>40049</v>
      </c>
      <c r="H9">
        <v>4.2</v>
      </c>
      <c r="I9">
        <v>1</v>
      </c>
      <c r="J9">
        <v>365</v>
      </c>
      <c r="K9">
        <v>4</v>
      </c>
      <c r="L9">
        <v>0</v>
      </c>
      <c r="M9">
        <v>0</v>
      </c>
      <c r="N9">
        <v>0</v>
      </c>
      <c r="O9">
        <v>1</v>
      </c>
      <c r="P9">
        <v>1</v>
      </c>
      <c r="Q9">
        <v>1</v>
      </c>
      <c r="R9">
        <v>8</v>
      </c>
      <c r="S9">
        <v>1</v>
      </c>
      <c r="T9">
        <v>0</v>
      </c>
      <c r="U9" t="s">
        <v>58</v>
      </c>
      <c r="V9" t="s">
        <v>59</v>
      </c>
      <c r="W9" t="s">
        <v>60</v>
      </c>
    </row>
    <row r="10" spans="1:29" x14ac:dyDescent="0.35">
      <c r="A10">
        <v>9</v>
      </c>
      <c r="B10">
        <v>2365</v>
      </c>
      <c r="C10" t="s">
        <v>29</v>
      </c>
      <c r="D10" t="s">
        <v>30</v>
      </c>
      <c r="E10" t="s">
        <v>61</v>
      </c>
      <c r="F10" s="1">
        <v>40544</v>
      </c>
      <c r="G10" s="1">
        <v>41821</v>
      </c>
      <c r="H10">
        <v>3</v>
      </c>
      <c r="I10">
        <v>1</v>
      </c>
      <c r="J10">
        <v>365</v>
      </c>
      <c r="K10">
        <v>2</v>
      </c>
      <c r="L10">
        <v>0</v>
      </c>
      <c r="M10">
        <v>1</v>
      </c>
      <c r="N10">
        <v>0</v>
      </c>
      <c r="O10">
        <v>0</v>
      </c>
      <c r="P10">
        <v>3</v>
      </c>
      <c r="Q10">
        <v>2</v>
      </c>
      <c r="R10">
        <v>8</v>
      </c>
      <c r="S10">
        <v>1</v>
      </c>
      <c r="T10">
        <v>0</v>
      </c>
      <c r="U10" t="s">
        <v>62</v>
      </c>
      <c r="V10" t="s">
        <v>63</v>
      </c>
    </row>
    <row r="11" spans="1:29" x14ac:dyDescent="0.35">
      <c r="A11">
        <v>10</v>
      </c>
      <c r="B11">
        <v>2365</v>
      </c>
      <c r="C11" t="s">
        <v>29</v>
      </c>
      <c r="D11" t="s">
        <v>30</v>
      </c>
      <c r="E11" t="s">
        <v>64</v>
      </c>
      <c r="F11" s="1">
        <v>41487</v>
      </c>
      <c r="G11" s="1">
        <v>42719</v>
      </c>
      <c r="H11">
        <v>3</v>
      </c>
      <c r="I11">
        <v>1</v>
      </c>
      <c r="J11">
        <v>365</v>
      </c>
      <c r="K11">
        <v>3</v>
      </c>
      <c r="L11">
        <v>0</v>
      </c>
      <c r="M11">
        <v>1</v>
      </c>
      <c r="N11">
        <v>0</v>
      </c>
      <c r="O11">
        <v>0</v>
      </c>
      <c r="P11">
        <v>3</v>
      </c>
      <c r="Q11">
        <v>2</v>
      </c>
      <c r="R11">
        <v>13</v>
      </c>
      <c r="S11">
        <v>0</v>
      </c>
      <c r="T11">
        <v>0</v>
      </c>
      <c r="U11" t="s">
        <v>65</v>
      </c>
      <c r="V11" t="s">
        <v>66</v>
      </c>
      <c r="W11" t="s">
        <v>67</v>
      </c>
    </row>
    <row r="12" spans="1:29" x14ac:dyDescent="0.35">
      <c r="A12">
        <v>11</v>
      </c>
      <c r="B12">
        <v>2365</v>
      </c>
      <c r="C12" t="s">
        <v>29</v>
      </c>
      <c r="D12" t="s">
        <v>30</v>
      </c>
      <c r="E12" t="s">
        <v>68</v>
      </c>
      <c r="F12" s="1">
        <v>41547</v>
      </c>
      <c r="G12" s="1">
        <v>41934</v>
      </c>
      <c r="H12">
        <v>3</v>
      </c>
      <c r="I12">
        <v>2</v>
      </c>
      <c r="J12">
        <v>365</v>
      </c>
      <c r="K12">
        <v>2</v>
      </c>
      <c r="L12">
        <v>1</v>
      </c>
      <c r="M12">
        <v>1</v>
      </c>
      <c r="N12">
        <v>0</v>
      </c>
      <c r="O12">
        <v>0</v>
      </c>
      <c r="P12">
        <v>4</v>
      </c>
      <c r="Q12">
        <v>2</v>
      </c>
      <c r="R12">
        <v>11</v>
      </c>
      <c r="S12">
        <v>0</v>
      </c>
      <c r="T12">
        <v>0</v>
      </c>
      <c r="U12" t="s">
        <v>69</v>
      </c>
      <c r="V12" t="s">
        <v>70</v>
      </c>
      <c r="W12" t="s">
        <v>71</v>
      </c>
    </row>
    <row r="13" spans="1:29" x14ac:dyDescent="0.35">
      <c r="A13">
        <v>12</v>
      </c>
      <c r="B13">
        <v>2365</v>
      </c>
      <c r="C13" t="s">
        <v>29</v>
      </c>
      <c r="D13" t="s">
        <v>30</v>
      </c>
      <c r="E13" t="s">
        <v>72</v>
      </c>
      <c r="F13" s="1">
        <v>41713</v>
      </c>
      <c r="G13" s="1">
        <v>41724</v>
      </c>
      <c r="H13">
        <v>2</v>
      </c>
      <c r="I13">
        <v>3</v>
      </c>
      <c r="J13">
        <v>365</v>
      </c>
      <c r="K13">
        <v>1</v>
      </c>
      <c r="L13">
        <v>1</v>
      </c>
      <c r="M13">
        <v>1</v>
      </c>
      <c r="N13">
        <v>0</v>
      </c>
      <c r="O13">
        <v>0</v>
      </c>
      <c r="P13">
        <v>2</v>
      </c>
      <c r="Q13">
        <v>1</v>
      </c>
      <c r="R13">
        <v>11</v>
      </c>
      <c r="S13">
        <v>0</v>
      </c>
      <c r="T13">
        <v>0</v>
      </c>
      <c r="U13" t="s">
        <v>73</v>
      </c>
      <c r="V13" t="s">
        <v>74</v>
      </c>
      <c r="W13" t="s">
        <v>75</v>
      </c>
    </row>
    <row r="14" spans="1:29" x14ac:dyDescent="0.35">
      <c r="A14">
        <v>13</v>
      </c>
      <c r="B14">
        <v>2365</v>
      </c>
      <c r="C14" t="s">
        <v>29</v>
      </c>
      <c r="D14" t="s">
        <v>30</v>
      </c>
      <c r="E14" t="s">
        <v>76</v>
      </c>
      <c r="F14" s="1">
        <v>41792</v>
      </c>
      <c r="G14" s="1">
        <v>42036</v>
      </c>
      <c r="H14">
        <v>3</v>
      </c>
      <c r="I14">
        <v>3</v>
      </c>
      <c r="J14">
        <v>365</v>
      </c>
      <c r="K14">
        <v>2</v>
      </c>
      <c r="L14">
        <v>1</v>
      </c>
      <c r="M14">
        <v>1</v>
      </c>
      <c r="N14">
        <v>0</v>
      </c>
      <c r="O14">
        <v>0</v>
      </c>
      <c r="P14">
        <v>4</v>
      </c>
      <c r="Q14">
        <v>2</v>
      </c>
      <c r="R14">
        <v>6</v>
      </c>
      <c r="S14">
        <v>1</v>
      </c>
      <c r="T14">
        <v>0</v>
      </c>
      <c r="U14" t="s">
        <v>77</v>
      </c>
      <c r="V14" t="s">
        <v>78</v>
      </c>
      <c r="W14" t="s">
        <v>79</v>
      </c>
    </row>
    <row r="15" spans="1:29" x14ac:dyDescent="0.35">
      <c r="A15">
        <v>14</v>
      </c>
      <c r="B15">
        <v>2365</v>
      </c>
      <c r="C15" t="s">
        <v>29</v>
      </c>
      <c r="D15" t="s">
        <v>30</v>
      </c>
      <c r="E15" t="s">
        <v>80</v>
      </c>
      <c r="F15" s="1">
        <v>41793</v>
      </c>
      <c r="G15" s="1">
        <v>41974</v>
      </c>
      <c r="H15">
        <v>3</v>
      </c>
      <c r="I15">
        <v>1</v>
      </c>
      <c r="J15">
        <v>365</v>
      </c>
      <c r="K15">
        <v>2</v>
      </c>
      <c r="L15">
        <v>1</v>
      </c>
      <c r="M15">
        <v>1</v>
      </c>
      <c r="N15">
        <v>0</v>
      </c>
      <c r="O15">
        <v>0</v>
      </c>
      <c r="P15">
        <v>4</v>
      </c>
      <c r="Q15">
        <v>2</v>
      </c>
      <c r="R15">
        <v>3</v>
      </c>
      <c r="S15">
        <v>0</v>
      </c>
      <c r="T15">
        <v>0</v>
      </c>
      <c r="U15" t="s">
        <v>81</v>
      </c>
      <c r="V15" t="s">
        <v>78</v>
      </c>
      <c r="W15" t="s">
        <v>79</v>
      </c>
      <c r="X15" t="s">
        <v>82</v>
      </c>
    </row>
    <row r="16" spans="1:29" x14ac:dyDescent="0.35">
      <c r="A16">
        <v>15</v>
      </c>
      <c r="B16">
        <v>2365</v>
      </c>
      <c r="C16" t="s">
        <v>29</v>
      </c>
      <c r="D16" t="s">
        <v>30</v>
      </c>
      <c r="E16" t="s">
        <v>83</v>
      </c>
      <c r="F16" s="1">
        <v>41794</v>
      </c>
      <c r="G16" s="1">
        <v>41828</v>
      </c>
      <c r="H16">
        <v>3</v>
      </c>
      <c r="I16">
        <v>1</v>
      </c>
      <c r="J16">
        <v>365</v>
      </c>
      <c r="K16">
        <v>1</v>
      </c>
      <c r="L16">
        <v>0</v>
      </c>
      <c r="M16">
        <v>0</v>
      </c>
      <c r="N16">
        <v>0</v>
      </c>
      <c r="O16">
        <v>0</v>
      </c>
      <c r="P16">
        <v>3</v>
      </c>
      <c r="Q16">
        <v>2</v>
      </c>
      <c r="R16">
        <v>9</v>
      </c>
      <c r="S16">
        <v>0</v>
      </c>
      <c r="T16">
        <v>0</v>
      </c>
      <c r="U16" t="s">
        <v>84</v>
      </c>
      <c r="V16" t="s">
        <v>85</v>
      </c>
      <c r="W16" t="s">
        <v>86</v>
      </c>
    </row>
    <row r="17" spans="1:27" x14ac:dyDescent="0.35">
      <c r="A17">
        <v>16</v>
      </c>
      <c r="B17">
        <v>2365</v>
      </c>
      <c r="C17" t="s">
        <v>29</v>
      </c>
      <c r="D17" t="s">
        <v>30</v>
      </c>
      <c r="E17" t="s">
        <v>87</v>
      </c>
      <c r="F17" s="1">
        <v>41938</v>
      </c>
      <c r="G17" s="1">
        <v>41940</v>
      </c>
      <c r="H17">
        <v>3</v>
      </c>
      <c r="I17">
        <v>2</v>
      </c>
      <c r="J17">
        <v>365</v>
      </c>
      <c r="K17">
        <v>2</v>
      </c>
      <c r="L17">
        <v>0</v>
      </c>
      <c r="M17">
        <v>1</v>
      </c>
      <c r="N17">
        <v>0</v>
      </c>
      <c r="O17">
        <v>0</v>
      </c>
      <c r="P17">
        <v>3</v>
      </c>
      <c r="Q17">
        <v>2</v>
      </c>
      <c r="R17">
        <v>11</v>
      </c>
      <c r="S17">
        <v>0</v>
      </c>
      <c r="T17">
        <v>0</v>
      </c>
      <c r="U17" t="s">
        <v>88</v>
      </c>
      <c r="V17" t="s">
        <v>89</v>
      </c>
      <c r="W17" t="s">
        <v>90</v>
      </c>
    </row>
    <row r="18" spans="1:27" x14ac:dyDescent="0.35">
      <c r="A18">
        <v>17</v>
      </c>
      <c r="B18">
        <v>2365</v>
      </c>
      <c r="C18" t="s">
        <v>29</v>
      </c>
      <c r="D18" t="s">
        <v>30</v>
      </c>
      <c r="E18" t="s">
        <v>91</v>
      </c>
      <c r="F18" s="1">
        <v>41958</v>
      </c>
      <c r="G18" s="1">
        <v>41960</v>
      </c>
      <c r="H18">
        <v>3</v>
      </c>
      <c r="I18">
        <v>2</v>
      </c>
      <c r="J18">
        <v>365</v>
      </c>
      <c r="K18">
        <v>2</v>
      </c>
      <c r="L18">
        <v>0</v>
      </c>
      <c r="M18">
        <v>0</v>
      </c>
      <c r="N18">
        <v>0</v>
      </c>
      <c r="O18">
        <v>0</v>
      </c>
      <c r="P18">
        <v>3</v>
      </c>
      <c r="Q18">
        <v>2</v>
      </c>
      <c r="R18">
        <v>11</v>
      </c>
      <c r="S18">
        <v>0</v>
      </c>
      <c r="T18">
        <v>0</v>
      </c>
      <c r="U18" t="s">
        <v>92</v>
      </c>
      <c r="V18" t="s">
        <v>93</v>
      </c>
      <c r="W18" t="s">
        <v>94</v>
      </c>
    </row>
    <row r="19" spans="1:27" x14ac:dyDescent="0.35">
      <c r="A19">
        <v>18</v>
      </c>
      <c r="B19">
        <v>2365</v>
      </c>
      <c r="C19" t="s">
        <v>29</v>
      </c>
      <c r="D19" t="s">
        <v>30</v>
      </c>
      <c r="E19" t="s">
        <v>95</v>
      </c>
      <c r="F19" s="1">
        <v>41965</v>
      </c>
      <c r="G19" s="1">
        <v>42635</v>
      </c>
      <c r="H19">
        <v>3</v>
      </c>
      <c r="I19">
        <v>1</v>
      </c>
      <c r="J19">
        <v>365</v>
      </c>
      <c r="K19">
        <v>3</v>
      </c>
      <c r="L19">
        <v>0</v>
      </c>
      <c r="M19">
        <v>1</v>
      </c>
      <c r="N19">
        <v>0</v>
      </c>
      <c r="O19">
        <v>0</v>
      </c>
      <c r="P19">
        <v>3</v>
      </c>
      <c r="Q19">
        <v>2</v>
      </c>
      <c r="R19">
        <v>13</v>
      </c>
      <c r="S19">
        <v>1</v>
      </c>
      <c r="T19">
        <v>0</v>
      </c>
      <c r="U19" t="s">
        <v>96</v>
      </c>
      <c r="V19" t="s">
        <v>97</v>
      </c>
      <c r="W19" t="s">
        <v>98</v>
      </c>
    </row>
    <row r="20" spans="1:27" x14ac:dyDescent="0.35">
      <c r="A20">
        <v>19</v>
      </c>
      <c r="B20">
        <v>2365</v>
      </c>
      <c r="C20" t="s">
        <v>99</v>
      </c>
      <c r="D20" t="s">
        <v>30</v>
      </c>
      <c r="E20" t="s">
        <v>100</v>
      </c>
      <c r="F20" s="1">
        <v>42064</v>
      </c>
      <c r="G20" s="1">
        <v>42078</v>
      </c>
      <c r="H20">
        <v>3</v>
      </c>
      <c r="I20">
        <v>3</v>
      </c>
      <c r="J20">
        <v>365</v>
      </c>
      <c r="K20">
        <v>3</v>
      </c>
      <c r="L20">
        <v>0</v>
      </c>
      <c r="M20">
        <v>0</v>
      </c>
      <c r="N20">
        <v>0</v>
      </c>
      <c r="O20">
        <v>0</v>
      </c>
      <c r="P20">
        <v>3</v>
      </c>
      <c r="Q20">
        <v>2</v>
      </c>
      <c r="R20">
        <v>11</v>
      </c>
      <c r="S20">
        <v>1</v>
      </c>
      <c r="T20">
        <v>0</v>
      </c>
      <c r="U20" t="s">
        <v>101</v>
      </c>
      <c r="V20" t="s">
        <v>102</v>
      </c>
      <c r="W20" t="s">
        <v>103</v>
      </c>
    </row>
    <row r="21" spans="1:27" x14ac:dyDescent="0.35">
      <c r="A21">
        <v>20</v>
      </c>
      <c r="B21">
        <v>2365</v>
      </c>
      <c r="C21" t="s">
        <v>29</v>
      </c>
      <c r="D21" t="s">
        <v>30</v>
      </c>
      <c r="E21" t="s">
        <v>104</v>
      </c>
      <c r="F21" s="1">
        <v>42170</v>
      </c>
      <c r="G21" s="1">
        <v>42682</v>
      </c>
      <c r="H21">
        <v>3</v>
      </c>
      <c r="I21">
        <v>1</v>
      </c>
      <c r="J21">
        <v>365</v>
      </c>
      <c r="K21">
        <v>2</v>
      </c>
      <c r="L21">
        <v>1</v>
      </c>
      <c r="M21">
        <v>1</v>
      </c>
      <c r="N21">
        <v>0</v>
      </c>
      <c r="O21">
        <v>0</v>
      </c>
      <c r="P21">
        <v>4</v>
      </c>
      <c r="Q21">
        <v>1</v>
      </c>
      <c r="R21">
        <v>11</v>
      </c>
      <c r="S21">
        <v>1</v>
      </c>
      <c r="T21">
        <v>0</v>
      </c>
      <c r="U21" t="s">
        <v>105</v>
      </c>
      <c r="V21" t="s">
        <v>106</v>
      </c>
      <c r="W21" t="s">
        <v>107</v>
      </c>
    </row>
    <row r="22" spans="1:27" x14ac:dyDescent="0.35">
      <c r="A22">
        <v>21</v>
      </c>
      <c r="B22">
        <v>2365</v>
      </c>
      <c r="C22" t="s">
        <v>29</v>
      </c>
      <c r="D22" t="s">
        <v>30</v>
      </c>
      <c r="E22" t="s">
        <v>108</v>
      </c>
      <c r="F22" s="1">
        <v>42181</v>
      </c>
      <c r="G22" s="1">
        <v>42183</v>
      </c>
      <c r="H22">
        <v>3</v>
      </c>
      <c r="I22">
        <v>3</v>
      </c>
      <c r="J22">
        <v>365</v>
      </c>
      <c r="K22">
        <v>3</v>
      </c>
      <c r="L22">
        <v>0</v>
      </c>
      <c r="M22">
        <v>1</v>
      </c>
      <c r="N22">
        <v>0</v>
      </c>
      <c r="O22">
        <v>0</v>
      </c>
      <c r="P22">
        <v>3</v>
      </c>
      <c r="Q22">
        <v>2</v>
      </c>
      <c r="R22">
        <v>11</v>
      </c>
      <c r="S22">
        <v>0</v>
      </c>
      <c r="T22">
        <v>0</v>
      </c>
      <c r="U22" t="s">
        <v>109</v>
      </c>
      <c r="V22" t="s">
        <v>110</v>
      </c>
      <c r="W22" t="s">
        <v>111</v>
      </c>
    </row>
    <row r="23" spans="1:27" x14ac:dyDescent="0.35">
      <c r="A23">
        <v>22</v>
      </c>
      <c r="B23">
        <v>2365</v>
      </c>
      <c r="C23" t="s">
        <v>29</v>
      </c>
      <c r="D23" t="s">
        <v>30</v>
      </c>
      <c r="E23" t="s">
        <v>112</v>
      </c>
      <c r="F23" s="1">
        <v>42249</v>
      </c>
      <c r="G23" s="1">
        <v>42591</v>
      </c>
      <c r="H23">
        <v>3</v>
      </c>
      <c r="I23">
        <v>1</v>
      </c>
      <c r="J23">
        <v>2</v>
      </c>
      <c r="K23">
        <v>3</v>
      </c>
      <c r="L23">
        <v>0</v>
      </c>
      <c r="M23">
        <v>1</v>
      </c>
      <c r="N23">
        <v>0</v>
      </c>
      <c r="O23">
        <v>0</v>
      </c>
      <c r="P23">
        <v>3</v>
      </c>
      <c r="Q23">
        <v>2</v>
      </c>
      <c r="R23">
        <v>3</v>
      </c>
      <c r="S23">
        <v>0</v>
      </c>
      <c r="T23">
        <v>0</v>
      </c>
      <c r="U23" t="s">
        <v>113</v>
      </c>
      <c r="V23" t="s">
        <v>114</v>
      </c>
      <c r="W23" t="s">
        <v>115</v>
      </c>
    </row>
    <row r="24" spans="1:27" x14ac:dyDescent="0.35">
      <c r="A24">
        <v>23</v>
      </c>
      <c r="B24">
        <v>2365</v>
      </c>
      <c r="C24" t="s">
        <v>29</v>
      </c>
      <c r="D24" t="s">
        <v>30</v>
      </c>
      <c r="E24" t="s">
        <v>116</v>
      </c>
      <c r="F24" s="1">
        <v>42249</v>
      </c>
      <c r="G24" s="1">
        <v>42591</v>
      </c>
      <c r="H24">
        <v>3</v>
      </c>
      <c r="I24">
        <v>3</v>
      </c>
      <c r="J24">
        <v>2</v>
      </c>
      <c r="K24">
        <v>3</v>
      </c>
      <c r="L24">
        <v>0</v>
      </c>
      <c r="M24">
        <v>1</v>
      </c>
      <c r="N24">
        <v>0</v>
      </c>
      <c r="O24">
        <v>0</v>
      </c>
      <c r="P24">
        <v>3</v>
      </c>
      <c r="Q24">
        <v>2</v>
      </c>
      <c r="R24">
        <v>11</v>
      </c>
      <c r="S24">
        <v>0</v>
      </c>
      <c r="T24">
        <v>0</v>
      </c>
      <c r="U24" t="s">
        <v>117</v>
      </c>
      <c r="V24" t="s">
        <v>114</v>
      </c>
      <c r="W24" t="s">
        <v>115</v>
      </c>
    </row>
    <row r="25" spans="1:27" x14ac:dyDescent="0.35">
      <c r="A25">
        <v>24</v>
      </c>
      <c r="B25">
        <v>2365</v>
      </c>
      <c r="C25" t="s">
        <v>29</v>
      </c>
      <c r="D25" t="s">
        <v>30</v>
      </c>
      <c r="E25" t="s">
        <v>118</v>
      </c>
      <c r="F25" s="1">
        <v>42463</v>
      </c>
      <c r="G25" s="1">
        <v>42682</v>
      </c>
      <c r="H25">
        <v>3</v>
      </c>
      <c r="I25">
        <v>1</v>
      </c>
      <c r="J25">
        <v>365</v>
      </c>
      <c r="K25">
        <v>2</v>
      </c>
      <c r="L25">
        <v>1</v>
      </c>
      <c r="M25">
        <v>1</v>
      </c>
      <c r="N25">
        <v>0</v>
      </c>
      <c r="O25">
        <v>0</v>
      </c>
      <c r="P25">
        <v>4</v>
      </c>
      <c r="Q25">
        <v>1</v>
      </c>
      <c r="R25">
        <v>11</v>
      </c>
      <c r="S25">
        <v>0</v>
      </c>
      <c r="T25">
        <v>0</v>
      </c>
      <c r="U25" t="s">
        <v>119</v>
      </c>
      <c r="V25" t="s">
        <v>120</v>
      </c>
    </row>
    <row r="26" spans="1:27" x14ac:dyDescent="0.35">
      <c r="A26">
        <v>25</v>
      </c>
      <c r="B26">
        <v>2365</v>
      </c>
      <c r="C26" t="s">
        <v>29</v>
      </c>
      <c r="D26" t="s">
        <v>30</v>
      </c>
      <c r="E26" t="s">
        <v>121</v>
      </c>
      <c r="F26" s="1">
        <v>42629</v>
      </c>
      <c r="G26" s="1">
        <v>43221</v>
      </c>
      <c r="H26">
        <v>3</v>
      </c>
      <c r="I26">
        <v>1</v>
      </c>
      <c r="J26">
        <v>365</v>
      </c>
      <c r="K26">
        <v>2</v>
      </c>
      <c r="L26">
        <v>1</v>
      </c>
      <c r="M26">
        <v>1</v>
      </c>
      <c r="N26">
        <v>0</v>
      </c>
      <c r="O26">
        <v>0</v>
      </c>
      <c r="P26">
        <v>3</v>
      </c>
      <c r="Q26">
        <v>2</v>
      </c>
      <c r="R26">
        <v>11</v>
      </c>
      <c r="S26">
        <v>0</v>
      </c>
      <c r="T26">
        <v>0</v>
      </c>
      <c r="U26" t="s">
        <v>122</v>
      </c>
      <c r="V26" t="s">
        <v>123</v>
      </c>
      <c r="W26" t="s">
        <v>124</v>
      </c>
      <c r="X26" t="s">
        <v>125</v>
      </c>
      <c r="AA26" t="s">
        <v>126</v>
      </c>
    </row>
    <row r="27" spans="1:27" x14ac:dyDescent="0.35">
      <c r="A27">
        <v>26</v>
      </c>
      <c r="B27">
        <v>2365</v>
      </c>
      <c r="C27" t="s">
        <v>29</v>
      </c>
      <c r="D27" t="s">
        <v>30</v>
      </c>
      <c r="E27" t="s">
        <v>127</v>
      </c>
      <c r="F27" s="1">
        <v>42682</v>
      </c>
      <c r="G27" s="1">
        <v>42684</v>
      </c>
      <c r="H27">
        <v>3</v>
      </c>
      <c r="I27">
        <v>1</v>
      </c>
      <c r="J27">
        <v>365</v>
      </c>
      <c r="K27">
        <v>2</v>
      </c>
      <c r="L27">
        <v>0</v>
      </c>
      <c r="M27">
        <v>0</v>
      </c>
      <c r="N27">
        <v>0</v>
      </c>
      <c r="O27">
        <v>0</v>
      </c>
      <c r="P27">
        <v>2</v>
      </c>
      <c r="Q27">
        <v>1</v>
      </c>
      <c r="R27">
        <v>17</v>
      </c>
      <c r="S27">
        <v>0</v>
      </c>
      <c r="T27">
        <v>0</v>
      </c>
      <c r="U27" t="s">
        <v>128</v>
      </c>
      <c r="V27" t="s">
        <v>129</v>
      </c>
    </row>
    <row r="28" spans="1:27" x14ac:dyDescent="0.35">
      <c r="A28">
        <v>27</v>
      </c>
      <c r="B28">
        <v>2365</v>
      </c>
      <c r="C28" t="s">
        <v>29</v>
      </c>
      <c r="D28" t="s">
        <v>30</v>
      </c>
      <c r="E28" t="s">
        <v>130</v>
      </c>
      <c r="F28" s="1">
        <v>42682</v>
      </c>
      <c r="G28" s="1">
        <v>42684</v>
      </c>
      <c r="H28">
        <v>3</v>
      </c>
      <c r="I28">
        <v>1</v>
      </c>
      <c r="J28">
        <v>365</v>
      </c>
      <c r="K28">
        <v>2</v>
      </c>
      <c r="L28">
        <v>0</v>
      </c>
      <c r="M28">
        <v>0</v>
      </c>
      <c r="N28">
        <v>0</v>
      </c>
      <c r="O28">
        <v>0</v>
      </c>
      <c r="P28">
        <v>2</v>
      </c>
      <c r="Q28">
        <v>1</v>
      </c>
      <c r="R28">
        <v>17</v>
      </c>
      <c r="S28">
        <v>0</v>
      </c>
      <c r="T28">
        <v>0</v>
      </c>
      <c r="U28" t="s">
        <v>131</v>
      </c>
      <c r="V28" t="s">
        <v>132</v>
      </c>
      <c r="W28" t="s">
        <v>133</v>
      </c>
      <c r="X28" t="s">
        <v>134</v>
      </c>
      <c r="Y28" t="s">
        <v>135</v>
      </c>
      <c r="Z28" t="s">
        <v>136</v>
      </c>
    </row>
    <row r="29" spans="1:27" x14ac:dyDescent="0.35">
      <c r="A29">
        <v>28</v>
      </c>
      <c r="B29">
        <v>2365</v>
      </c>
      <c r="C29" t="s">
        <v>29</v>
      </c>
      <c r="D29" t="s">
        <v>30</v>
      </c>
      <c r="E29" t="s">
        <v>137</v>
      </c>
      <c r="F29" s="1">
        <v>42795</v>
      </c>
      <c r="G29" s="1">
        <v>42809</v>
      </c>
      <c r="H29">
        <v>3</v>
      </c>
      <c r="I29">
        <v>1</v>
      </c>
      <c r="J29">
        <v>365</v>
      </c>
      <c r="K29">
        <v>2</v>
      </c>
      <c r="L29">
        <v>0</v>
      </c>
      <c r="M29">
        <v>0</v>
      </c>
      <c r="N29">
        <v>0</v>
      </c>
      <c r="O29">
        <v>0</v>
      </c>
      <c r="P29">
        <v>2</v>
      </c>
      <c r="Q29">
        <v>2</v>
      </c>
      <c r="R29">
        <v>11</v>
      </c>
      <c r="S29">
        <v>0</v>
      </c>
      <c r="T29">
        <v>0</v>
      </c>
      <c r="U29" t="s">
        <v>138</v>
      </c>
      <c r="V29" t="s">
        <v>139</v>
      </c>
      <c r="W29" t="s">
        <v>140</v>
      </c>
    </row>
    <row r="30" spans="1:27" x14ac:dyDescent="0.35">
      <c r="A30">
        <v>29</v>
      </c>
      <c r="B30">
        <v>2365</v>
      </c>
      <c r="C30" t="s">
        <v>29</v>
      </c>
      <c r="D30" t="s">
        <v>30</v>
      </c>
      <c r="E30" t="s">
        <v>141</v>
      </c>
      <c r="F30" s="1">
        <v>42856</v>
      </c>
      <c r="G30" s="1">
        <v>42917</v>
      </c>
      <c r="H30">
        <v>3</v>
      </c>
      <c r="I30">
        <v>1</v>
      </c>
      <c r="J30">
        <v>365</v>
      </c>
      <c r="K30">
        <v>4</v>
      </c>
      <c r="L30">
        <v>0</v>
      </c>
      <c r="M30">
        <v>1</v>
      </c>
      <c r="N30">
        <v>0</v>
      </c>
      <c r="O30">
        <v>0</v>
      </c>
      <c r="P30">
        <v>5</v>
      </c>
      <c r="Q30">
        <v>2</v>
      </c>
      <c r="R30">
        <v>8</v>
      </c>
      <c r="S30">
        <v>1</v>
      </c>
      <c r="T30">
        <v>0</v>
      </c>
      <c r="U30" t="s">
        <v>142</v>
      </c>
      <c r="V30" t="s">
        <v>143</v>
      </c>
      <c r="W30" t="s">
        <v>144</v>
      </c>
      <c r="X30" t="s">
        <v>145</v>
      </c>
    </row>
    <row r="31" spans="1:27" x14ac:dyDescent="0.35">
      <c r="A31">
        <v>30</v>
      </c>
      <c r="B31">
        <v>2365</v>
      </c>
      <c r="C31" t="s">
        <v>29</v>
      </c>
      <c r="D31" t="s">
        <v>30</v>
      </c>
      <c r="E31" t="s">
        <v>146</v>
      </c>
      <c r="F31" s="1">
        <v>42887</v>
      </c>
      <c r="G31" s="1">
        <v>43282</v>
      </c>
      <c r="H31">
        <v>4.3</v>
      </c>
      <c r="I31">
        <v>2</v>
      </c>
      <c r="J31">
        <v>365</v>
      </c>
      <c r="K31">
        <v>4</v>
      </c>
      <c r="L31">
        <v>0</v>
      </c>
      <c r="M31">
        <v>1</v>
      </c>
      <c r="N31">
        <v>0</v>
      </c>
      <c r="O31">
        <v>0</v>
      </c>
      <c r="P31">
        <v>4</v>
      </c>
      <c r="Q31">
        <v>4</v>
      </c>
      <c r="R31">
        <v>15</v>
      </c>
      <c r="S31">
        <v>1</v>
      </c>
      <c r="T31">
        <v>0</v>
      </c>
      <c r="U31" t="s">
        <v>147</v>
      </c>
      <c r="V31" t="s">
        <v>148</v>
      </c>
      <c r="W31" t="s">
        <v>149</v>
      </c>
      <c r="AA31" t="s">
        <v>150</v>
      </c>
    </row>
    <row r="32" spans="1:27" x14ac:dyDescent="0.35">
      <c r="A32">
        <v>31</v>
      </c>
      <c r="B32">
        <v>2365</v>
      </c>
      <c r="C32" t="s">
        <v>29</v>
      </c>
      <c r="D32" t="s">
        <v>30</v>
      </c>
      <c r="E32" t="s">
        <v>151</v>
      </c>
      <c r="F32" s="1">
        <v>42948</v>
      </c>
      <c r="G32" s="1">
        <v>43282</v>
      </c>
      <c r="H32">
        <v>3</v>
      </c>
      <c r="I32">
        <v>2</v>
      </c>
      <c r="J32">
        <v>365</v>
      </c>
      <c r="K32">
        <v>2</v>
      </c>
      <c r="L32">
        <v>0</v>
      </c>
      <c r="M32">
        <v>0</v>
      </c>
      <c r="N32">
        <v>0</v>
      </c>
      <c r="O32">
        <v>0</v>
      </c>
      <c r="P32">
        <v>1</v>
      </c>
      <c r="Q32">
        <v>2</v>
      </c>
      <c r="R32">
        <v>11</v>
      </c>
      <c r="S32">
        <v>0</v>
      </c>
      <c r="T32">
        <v>0</v>
      </c>
      <c r="U32" t="s">
        <v>152</v>
      </c>
      <c r="V32" t="s">
        <v>153</v>
      </c>
    </row>
    <row r="33" spans="1:28" x14ac:dyDescent="0.35">
      <c r="A33">
        <v>32</v>
      </c>
      <c r="B33">
        <v>2365</v>
      </c>
      <c r="C33" t="s">
        <v>29</v>
      </c>
      <c r="D33" t="s">
        <v>30</v>
      </c>
      <c r="E33" t="s">
        <v>154</v>
      </c>
      <c r="F33" s="1">
        <v>43101</v>
      </c>
      <c r="G33" s="1">
        <v>43636</v>
      </c>
      <c r="H33">
        <v>4.4000000000000004</v>
      </c>
      <c r="I33">
        <v>2</v>
      </c>
      <c r="J33">
        <v>365</v>
      </c>
      <c r="K33">
        <v>3</v>
      </c>
      <c r="L33">
        <v>0</v>
      </c>
      <c r="M33">
        <v>1</v>
      </c>
      <c r="N33">
        <v>0</v>
      </c>
      <c r="O33">
        <v>0</v>
      </c>
      <c r="P33">
        <v>1</v>
      </c>
      <c r="Q33">
        <v>1</v>
      </c>
      <c r="R33">
        <v>11</v>
      </c>
      <c r="S33">
        <v>0</v>
      </c>
      <c r="T33">
        <v>0</v>
      </c>
      <c r="U33" t="s">
        <v>155</v>
      </c>
      <c r="V33" t="s">
        <v>156</v>
      </c>
      <c r="W33" t="s">
        <v>157</v>
      </c>
    </row>
    <row r="34" spans="1:28" x14ac:dyDescent="0.35">
      <c r="A34">
        <v>33</v>
      </c>
      <c r="B34">
        <v>2365</v>
      </c>
      <c r="C34" t="s">
        <v>29</v>
      </c>
      <c r="D34" t="s">
        <v>30</v>
      </c>
      <c r="E34" t="s">
        <v>158</v>
      </c>
      <c r="F34" s="1">
        <v>43101</v>
      </c>
      <c r="G34" s="1">
        <v>43636</v>
      </c>
      <c r="H34">
        <v>4.2</v>
      </c>
      <c r="I34">
        <v>2</v>
      </c>
      <c r="J34">
        <v>365</v>
      </c>
      <c r="K34">
        <v>3</v>
      </c>
      <c r="L34">
        <v>0</v>
      </c>
      <c r="M34">
        <v>1</v>
      </c>
      <c r="N34">
        <v>0</v>
      </c>
      <c r="O34">
        <v>0</v>
      </c>
      <c r="P34">
        <v>4</v>
      </c>
      <c r="Q34">
        <v>4</v>
      </c>
      <c r="R34">
        <v>11</v>
      </c>
      <c r="S34">
        <v>0</v>
      </c>
      <c r="T34">
        <v>0</v>
      </c>
      <c r="U34" t="s">
        <v>159</v>
      </c>
      <c r="V34" t="s">
        <v>156</v>
      </c>
      <c r="W34" t="s">
        <v>157</v>
      </c>
    </row>
    <row r="35" spans="1:28" x14ac:dyDescent="0.35">
      <c r="A35">
        <v>34</v>
      </c>
      <c r="B35">
        <v>2365</v>
      </c>
      <c r="C35" t="s">
        <v>29</v>
      </c>
      <c r="D35" t="s">
        <v>30</v>
      </c>
      <c r="E35" t="s">
        <v>160</v>
      </c>
      <c r="F35" s="1">
        <v>43101</v>
      </c>
      <c r="G35" s="1">
        <v>43636</v>
      </c>
      <c r="H35">
        <v>3</v>
      </c>
      <c r="I35">
        <v>2</v>
      </c>
      <c r="J35">
        <v>365</v>
      </c>
      <c r="K35">
        <v>3</v>
      </c>
      <c r="L35">
        <v>0</v>
      </c>
      <c r="M35">
        <v>1</v>
      </c>
      <c r="N35">
        <v>0</v>
      </c>
      <c r="O35">
        <v>0</v>
      </c>
      <c r="P35">
        <v>4</v>
      </c>
      <c r="Q35">
        <v>4</v>
      </c>
      <c r="R35">
        <v>11</v>
      </c>
      <c r="S35">
        <v>0</v>
      </c>
      <c r="T35">
        <v>0</v>
      </c>
      <c r="U35" t="s">
        <v>161</v>
      </c>
      <c r="V35" t="s">
        <v>156</v>
      </c>
      <c r="W35" t="s">
        <v>157</v>
      </c>
    </row>
    <row r="36" spans="1:28" x14ac:dyDescent="0.35">
      <c r="A36">
        <v>35</v>
      </c>
      <c r="B36">
        <v>2365</v>
      </c>
      <c r="C36" t="s">
        <v>29</v>
      </c>
      <c r="D36" t="s">
        <v>30</v>
      </c>
      <c r="E36" t="s">
        <v>162</v>
      </c>
      <c r="F36" s="1">
        <v>43327</v>
      </c>
      <c r="G36" s="1">
        <v>43334</v>
      </c>
      <c r="H36">
        <v>3</v>
      </c>
      <c r="I36">
        <v>2</v>
      </c>
      <c r="J36">
        <v>365</v>
      </c>
      <c r="K36">
        <v>2</v>
      </c>
      <c r="L36">
        <v>0</v>
      </c>
      <c r="M36">
        <v>0</v>
      </c>
      <c r="N36">
        <v>0</v>
      </c>
      <c r="O36">
        <v>0</v>
      </c>
      <c r="P36">
        <v>2</v>
      </c>
      <c r="Q36">
        <v>2</v>
      </c>
      <c r="R36">
        <v>11</v>
      </c>
      <c r="S36">
        <v>0</v>
      </c>
      <c r="T36">
        <v>0</v>
      </c>
      <c r="U36" t="s">
        <v>163</v>
      </c>
      <c r="V36" t="s">
        <v>164</v>
      </c>
      <c r="W36" t="s">
        <v>165</v>
      </c>
    </row>
    <row r="37" spans="1:28" x14ac:dyDescent="0.35">
      <c r="A37">
        <v>36</v>
      </c>
      <c r="B37">
        <v>2365</v>
      </c>
      <c r="C37" t="s">
        <v>29</v>
      </c>
      <c r="D37" t="s">
        <v>30</v>
      </c>
      <c r="E37" t="s">
        <v>166</v>
      </c>
      <c r="F37" s="1">
        <v>43327</v>
      </c>
      <c r="G37" s="1">
        <v>43334</v>
      </c>
      <c r="H37">
        <v>3</v>
      </c>
      <c r="I37">
        <v>1</v>
      </c>
      <c r="J37">
        <v>365</v>
      </c>
      <c r="K37">
        <v>2</v>
      </c>
      <c r="L37">
        <v>0</v>
      </c>
      <c r="M37">
        <v>0</v>
      </c>
      <c r="N37">
        <v>0</v>
      </c>
      <c r="O37">
        <v>0</v>
      </c>
      <c r="P37">
        <v>2</v>
      </c>
      <c r="Q37">
        <v>2</v>
      </c>
      <c r="R37">
        <v>17</v>
      </c>
      <c r="S37">
        <v>0</v>
      </c>
      <c r="T37">
        <v>0</v>
      </c>
      <c r="U37" t="s">
        <v>167</v>
      </c>
      <c r="V37" t="s">
        <v>164</v>
      </c>
      <c r="W37" t="s">
        <v>165</v>
      </c>
    </row>
    <row r="38" spans="1:28" x14ac:dyDescent="0.35">
      <c r="A38">
        <v>37</v>
      </c>
      <c r="B38">
        <v>2365</v>
      </c>
      <c r="C38" t="s">
        <v>29</v>
      </c>
      <c r="D38" t="s">
        <v>30</v>
      </c>
      <c r="E38" t="s">
        <v>168</v>
      </c>
      <c r="F38" s="1">
        <v>43344</v>
      </c>
      <c r="G38" s="1">
        <v>43617</v>
      </c>
      <c r="H38">
        <v>3</v>
      </c>
      <c r="I38">
        <v>2</v>
      </c>
      <c r="J38">
        <v>2</v>
      </c>
      <c r="K38">
        <v>1</v>
      </c>
      <c r="L38">
        <v>1</v>
      </c>
      <c r="M38">
        <v>1</v>
      </c>
      <c r="N38">
        <v>0</v>
      </c>
      <c r="O38">
        <v>0</v>
      </c>
      <c r="P38">
        <v>5</v>
      </c>
      <c r="Q38">
        <v>2</v>
      </c>
      <c r="R38">
        <v>8</v>
      </c>
      <c r="S38">
        <v>0</v>
      </c>
      <c r="T38">
        <v>0</v>
      </c>
      <c r="U38" t="s">
        <v>169</v>
      </c>
      <c r="V38" t="s">
        <v>170</v>
      </c>
      <c r="W38" t="s">
        <v>171</v>
      </c>
    </row>
    <row r="39" spans="1:28" x14ac:dyDescent="0.35">
      <c r="A39">
        <v>38</v>
      </c>
      <c r="B39">
        <v>2365</v>
      </c>
      <c r="C39" t="s">
        <v>29</v>
      </c>
      <c r="D39" t="s">
        <v>30</v>
      </c>
      <c r="E39" t="s">
        <v>172</v>
      </c>
      <c r="F39" s="1">
        <v>43405</v>
      </c>
      <c r="G39" s="1">
        <v>43435</v>
      </c>
      <c r="H39">
        <v>4.0999999999999996</v>
      </c>
      <c r="I39">
        <v>2</v>
      </c>
      <c r="J39">
        <v>2</v>
      </c>
      <c r="K39">
        <v>4</v>
      </c>
      <c r="L39">
        <v>1</v>
      </c>
      <c r="M39">
        <v>1</v>
      </c>
      <c r="N39">
        <v>0</v>
      </c>
      <c r="O39">
        <v>0</v>
      </c>
      <c r="P39">
        <v>4</v>
      </c>
      <c r="Q39">
        <v>1</v>
      </c>
      <c r="R39">
        <v>11</v>
      </c>
      <c r="S39">
        <v>1</v>
      </c>
      <c r="T39">
        <v>0</v>
      </c>
      <c r="U39" t="s">
        <v>173</v>
      </c>
      <c r="V39" t="s">
        <v>174</v>
      </c>
    </row>
    <row r="40" spans="1:28" x14ac:dyDescent="0.35">
      <c r="A40">
        <v>39</v>
      </c>
      <c r="B40">
        <v>2365</v>
      </c>
      <c r="C40" t="s">
        <v>29</v>
      </c>
      <c r="D40" t="s">
        <v>30</v>
      </c>
      <c r="E40" t="s">
        <v>175</v>
      </c>
      <c r="F40" s="1">
        <v>43405</v>
      </c>
      <c r="G40" s="1">
        <v>43420</v>
      </c>
      <c r="H40">
        <v>3</v>
      </c>
      <c r="I40">
        <v>2</v>
      </c>
      <c r="J40">
        <v>365</v>
      </c>
      <c r="K40">
        <v>2</v>
      </c>
      <c r="L40">
        <v>0</v>
      </c>
      <c r="M40">
        <v>1</v>
      </c>
      <c r="N40">
        <v>0</v>
      </c>
      <c r="O40">
        <v>0</v>
      </c>
      <c r="P40">
        <v>4</v>
      </c>
      <c r="Q40">
        <v>1</v>
      </c>
      <c r="R40">
        <v>17</v>
      </c>
      <c r="S40">
        <v>0</v>
      </c>
      <c r="T40">
        <v>0</v>
      </c>
      <c r="U40" t="s">
        <v>176</v>
      </c>
      <c r="V40" t="s">
        <v>177</v>
      </c>
      <c r="W40" t="s">
        <v>178</v>
      </c>
      <c r="X40" t="s">
        <v>179</v>
      </c>
    </row>
    <row r="41" spans="1:28" x14ac:dyDescent="0.35">
      <c r="A41">
        <v>40</v>
      </c>
      <c r="B41">
        <v>2365</v>
      </c>
      <c r="C41" t="s">
        <v>29</v>
      </c>
      <c r="D41" t="s">
        <v>30</v>
      </c>
      <c r="E41" t="s">
        <v>180</v>
      </c>
      <c r="F41" s="1">
        <v>43418</v>
      </c>
      <c r="G41" s="1">
        <v>43435</v>
      </c>
      <c r="H41">
        <v>3</v>
      </c>
      <c r="I41">
        <v>1</v>
      </c>
      <c r="J41">
        <v>365</v>
      </c>
      <c r="K41">
        <v>2</v>
      </c>
      <c r="L41">
        <v>0</v>
      </c>
      <c r="M41">
        <v>0</v>
      </c>
      <c r="N41">
        <v>0</v>
      </c>
      <c r="O41">
        <v>0</v>
      </c>
      <c r="P41">
        <v>2</v>
      </c>
      <c r="Q41">
        <v>2</v>
      </c>
      <c r="R41">
        <v>11</v>
      </c>
      <c r="S41">
        <v>0</v>
      </c>
      <c r="T41">
        <v>0</v>
      </c>
      <c r="U41" t="s">
        <v>181</v>
      </c>
      <c r="V41" t="s">
        <v>182</v>
      </c>
    </row>
    <row r="42" spans="1:28" x14ac:dyDescent="0.35">
      <c r="A42">
        <v>41</v>
      </c>
      <c r="B42">
        <v>2365</v>
      </c>
      <c r="C42" t="s">
        <v>29</v>
      </c>
      <c r="D42" t="s">
        <v>30</v>
      </c>
      <c r="E42" t="s">
        <v>183</v>
      </c>
      <c r="F42" s="1">
        <v>43496</v>
      </c>
      <c r="G42" s="1">
        <v>43524</v>
      </c>
      <c r="H42">
        <v>3</v>
      </c>
      <c r="I42">
        <v>1</v>
      </c>
      <c r="J42">
        <v>365</v>
      </c>
      <c r="K42">
        <v>2</v>
      </c>
      <c r="L42">
        <v>0</v>
      </c>
      <c r="M42">
        <v>0</v>
      </c>
      <c r="N42">
        <v>0</v>
      </c>
      <c r="O42">
        <v>0</v>
      </c>
      <c r="P42">
        <v>1</v>
      </c>
      <c r="Q42">
        <v>1</v>
      </c>
      <c r="R42">
        <v>17</v>
      </c>
      <c r="S42">
        <v>0</v>
      </c>
      <c r="T42">
        <v>0</v>
      </c>
      <c r="U42" t="s">
        <v>184</v>
      </c>
      <c r="V42" t="s">
        <v>185</v>
      </c>
    </row>
    <row r="43" spans="1:28" x14ac:dyDescent="0.35">
      <c r="A43">
        <v>42</v>
      </c>
      <c r="B43">
        <v>2365</v>
      </c>
      <c r="C43" t="s">
        <v>29</v>
      </c>
      <c r="D43" t="s">
        <v>30</v>
      </c>
      <c r="E43" t="s">
        <v>186</v>
      </c>
      <c r="F43" s="1">
        <v>43678</v>
      </c>
      <c r="G43" s="1">
        <v>43983</v>
      </c>
      <c r="H43">
        <v>4.3</v>
      </c>
      <c r="I43">
        <v>1</v>
      </c>
      <c r="J43">
        <v>365</v>
      </c>
      <c r="K43">
        <v>3</v>
      </c>
      <c r="L43">
        <v>1</v>
      </c>
      <c r="M43">
        <v>1</v>
      </c>
      <c r="N43">
        <v>0</v>
      </c>
      <c r="O43">
        <v>0</v>
      </c>
      <c r="P43">
        <v>3</v>
      </c>
      <c r="Q43">
        <v>2</v>
      </c>
      <c r="R43">
        <v>13</v>
      </c>
      <c r="S43">
        <v>1</v>
      </c>
      <c r="T43">
        <v>0</v>
      </c>
      <c r="U43" t="s">
        <v>187</v>
      </c>
      <c r="V43" t="s">
        <v>188</v>
      </c>
      <c r="AB43" t="s">
        <v>189</v>
      </c>
    </row>
    <row r="44" spans="1:28" x14ac:dyDescent="0.35">
      <c r="A44">
        <v>43</v>
      </c>
      <c r="B44">
        <v>2365</v>
      </c>
      <c r="C44" t="s">
        <v>29</v>
      </c>
      <c r="D44" t="s">
        <v>30</v>
      </c>
      <c r="E44" t="s">
        <v>190</v>
      </c>
      <c r="F44" s="1">
        <v>43712</v>
      </c>
      <c r="G44" s="1">
        <v>44182</v>
      </c>
      <c r="H44">
        <v>4.3</v>
      </c>
      <c r="I44">
        <v>1</v>
      </c>
      <c r="J44">
        <v>365</v>
      </c>
      <c r="K44">
        <v>3</v>
      </c>
      <c r="L44">
        <v>0</v>
      </c>
      <c r="M44">
        <v>1</v>
      </c>
      <c r="N44">
        <v>1</v>
      </c>
      <c r="O44">
        <v>0</v>
      </c>
      <c r="P44">
        <v>4</v>
      </c>
      <c r="Q44">
        <v>2</v>
      </c>
      <c r="R44">
        <v>13</v>
      </c>
      <c r="S44">
        <v>1</v>
      </c>
      <c r="T44">
        <v>0</v>
      </c>
      <c r="U44" t="s">
        <v>191</v>
      </c>
      <c r="V44" t="s">
        <v>192</v>
      </c>
      <c r="W44" t="s">
        <v>193</v>
      </c>
      <c r="X44" t="s">
        <v>194</v>
      </c>
      <c r="Y44" t="s">
        <v>195</v>
      </c>
      <c r="Z44" t="s">
        <v>196</v>
      </c>
    </row>
    <row r="45" spans="1:28" x14ac:dyDescent="0.35">
      <c r="A45">
        <v>44</v>
      </c>
      <c r="B45">
        <v>2365</v>
      </c>
      <c r="C45" t="s">
        <v>29</v>
      </c>
      <c r="D45" t="s">
        <v>30</v>
      </c>
      <c r="E45" t="s">
        <v>197</v>
      </c>
      <c r="F45" s="1">
        <v>43862</v>
      </c>
      <c r="G45" s="1">
        <v>44105</v>
      </c>
      <c r="H45">
        <v>3</v>
      </c>
      <c r="I45">
        <v>1</v>
      </c>
      <c r="J45">
        <v>365</v>
      </c>
      <c r="K45">
        <v>3</v>
      </c>
      <c r="L45">
        <v>0</v>
      </c>
      <c r="M45">
        <v>1</v>
      </c>
      <c r="N45">
        <v>0</v>
      </c>
      <c r="O45">
        <v>0</v>
      </c>
      <c r="P45">
        <v>4</v>
      </c>
      <c r="Q45">
        <v>4</v>
      </c>
      <c r="R45">
        <v>15</v>
      </c>
      <c r="S45">
        <v>0</v>
      </c>
      <c r="T45">
        <v>0</v>
      </c>
      <c r="U45" t="s">
        <v>198</v>
      </c>
      <c r="V45" t="s">
        <v>199</v>
      </c>
      <c r="AB45" t="s">
        <v>200</v>
      </c>
    </row>
    <row r="46" spans="1:28" x14ac:dyDescent="0.35">
      <c r="A46">
        <v>45</v>
      </c>
      <c r="B46">
        <v>2365</v>
      </c>
      <c r="C46" t="s">
        <v>29</v>
      </c>
      <c r="D46" t="s">
        <v>30</v>
      </c>
      <c r="E46" t="s">
        <v>201</v>
      </c>
      <c r="F46" s="1">
        <v>43862</v>
      </c>
      <c r="G46" s="1">
        <v>44105</v>
      </c>
      <c r="H46">
        <v>3</v>
      </c>
      <c r="I46">
        <v>2</v>
      </c>
      <c r="J46">
        <v>365</v>
      </c>
      <c r="K46">
        <v>3</v>
      </c>
      <c r="L46">
        <v>0</v>
      </c>
      <c r="M46">
        <v>1</v>
      </c>
      <c r="N46">
        <v>0</v>
      </c>
      <c r="O46">
        <v>0</v>
      </c>
      <c r="P46">
        <v>4</v>
      </c>
      <c r="Q46">
        <v>4</v>
      </c>
      <c r="R46">
        <v>13</v>
      </c>
      <c r="S46">
        <v>0</v>
      </c>
      <c r="T46">
        <v>0</v>
      </c>
      <c r="U46" t="s">
        <v>198</v>
      </c>
      <c r="V46" t="s">
        <v>202</v>
      </c>
      <c r="AB46" t="s">
        <v>200</v>
      </c>
    </row>
    <row r="47" spans="1:28" x14ac:dyDescent="0.35">
      <c r="A47">
        <v>46</v>
      </c>
      <c r="B47">
        <v>2365</v>
      </c>
      <c r="C47" t="s">
        <v>29</v>
      </c>
      <c r="D47" t="s">
        <v>30</v>
      </c>
      <c r="E47" t="s">
        <v>203</v>
      </c>
      <c r="F47" s="1">
        <v>43922</v>
      </c>
      <c r="G47" s="1">
        <v>44028</v>
      </c>
      <c r="H47">
        <v>3</v>
      </c>
      <c r="I47">
        <v>1</v>
      </c>
      <c r="J47">
        <v>365</v>
      </c>
      <c r="K47">
        <v>3</v>
      </c>
      <c r="L47">
        <v>0</v>
      </c>
      <c r="M47">
        <v>0</v>
      </c>
      <c r="N47">
        <v>0</v>
      </c>
      <c r="O47">
        <v>0</v>
      </c>
      <c r="P47">
        <v>4</v>
      </c>
      <c r="Q47">
        <v>2</v>
      </c>
      <c r="R47">
        <v>12</v>
      </c>
      <c r="S47">
        <v>0</v>
      </c>
      <c r="T47">
        <v>0</v>
      </c>
      <c r="U47" t="s">
        <v>204</v>
      </c>
      <c r="V47" t="s">
        <v>205</v>
      </c>
      <c r="W47" t="s">
        <v>206</v>
      </c>
      <c r="Z47" t="s">
        <v>207</v>
      </c>
    </row>
    <row r="48" spans="1:28" x14ac:dyDescent="0.35">
      <c r="A48">
        <v>47</v>
      </c>
      <c r="B48">
        <v>2365</v>
      </c>
      <c r="C48" t="s">
        <v>29</v>
      </c>
      <c r="D48" t="s">
        <v>30</v>
      </c>
      <c r="E48" t="s">
        <v>208</v>
      </c>
      <c r="F48" s="1">
        <v>43952</v>
      </c>
      <c r="G48" s="1">
        <v>44136</v>
      </c>
      <c r="H48">
        <v>3</v>
      </c>
      <c r="I48">
        <v>1</v>
      </c>
      <c r="J48">
        <v>365</v>
      </c>
      <c r="K48">
        <v>1</v>
      </c>
      <c r="L48">
        <v>0</v>
      </c>
      <c r="M48">
        <v>1</v>
      </c>
      <c r="N48">
        <v>0</v>
      </c>
      <c r="O48">
        <v>0</v>
      </c>
      <c r="P48">
        <v>2</v>
      </c>
      <c r="Q48">
        <v>1</v>
      </c>
      <c r="R48">
        <v>12</v>
      </c>
      <c r="S48">
        <v>0</v>
      </c>
      <c r="T48">
        <v>0</v>
      </c>
      <c r="U48" t="s">
        <v>204</v>
      </c>
      <c r="V48" t="s">
        <v>209</v>
      </c>
      <c r="W48" t="s">
        <v>210</v>
      </c>
      <c r="X48" t="s">
        <v>211</v>
      </c>
    </row>
    <row r="49" spans="1:29" x14ac:dyDescent="0.35">
      <c r="A49">
        <v>48</v>
      </c>
      <c r="B49">
        <v>2630</v>
      </c>
      <c r="C49" t="s">
        <v>29</v>
      </c>
      <c r="D49" t="s">
        <v>212</v>
      </c>
      <c r="E49" t="s">
        <v>213</v>
      </c>
      <c r="F49" s="1">
        <v>39387</v>
      </c>
      <c r="G49" s="1">
        <v>40330</v>
      </c>
      <c r="H49">
        <v>4.3</v>
      </c>
      <c r="I49">
        <v>3</v>
      </c>
      <c r="J49">
        <v>2</v>
      </c>
      <c r="K49">
        <v>3</v>
      </c>
      <c r="L49">
        <v>0</v>
      </c>
      <c r="M49">
        <v>1</v>
      </c>
      <c r="N49">
        <v>0</v>
      </c>
      <c r="O49">
        <v>1</v>
      </c>
      <c r="P49">
        <v>3</v>
      </c>
      <c r="Q49">
        <v>2</v>
      </c>
      <c r="R49">
        <v>14</v>
      </c>
      <c r="S49">
        <v>1</v>
      </c>
      <c r="T49">
        <v>0</v>
      </c>
      <c r="U49" t="s">
        <v>214</v>
      </c>
      <c r="V49" t="s">
        <v>215</v>
      </c>
    </row>
    <row r="50" spans="1:29" x14ac:dyDescent="0.35">
      <c r="A50">
        <v>49</v>
      </c>
      <c r="B50">
        <v>2630</v>
      </c>
      <c r="C50" t="s">
        <v>29</v>
      </c>
      <c r="D50" t="s">
        <v>212</v>
      </c>
      <c r="E50" t="s">
        <v>216</v>
      </c>
      <c r="F50" s="1">
        <v>39540</v>
      </c>
      <c r="G50" s="1">
        <v>40878</v>
      </c>
      <c r="H50">
        <v>3</v>
      </c>
      <c r="I50">
        <v>2</v>
      </c>
      <c r="J50">
        <v>2</v>
      </c>
      <c r="K50">
        <v>3</v>
      </c>
      <c r="L50">
        <v>0</v>
      </c>
      <c r="M50">
        <v>0</v>
      </c>
      <c r="N50">
        <v>0</v>
      </c>
      <c r="O50">
        <v>1</v>
      </c>
      <c r="P50">
        <v>4</v>
      </c>
      <c r="Q50">
        <v>2</v>
      </c>
      <c r="R50">
        <v>17</v>
      </c>
      <c r="S50">
        <v>1</v>
      </c>
      <c r="T50">
        <v>0</v>
      </c>
      <c r="U50" t="s">
        <v>217</v>
      </c>
      <c r="V50" t="s">
        <v>218</v>
      </c>
    </row>
    <row r="51" spans="1:29" x14ac:dyDescent="0.35">
      <c r="A51">
        <v>50</v>
      </c>
      <c r="B51">
        <v>2630</v>
      </c>
      <c r="C51" t="s">
        <v>29</v>
      </c>
      <c r="D51" t="s">
        <v>212</v>
      </c>
      <c r="E51" t="s">
        <v>219</v>
      </c>
      <c r="F51" s="1">
        <v>39965</v>
      </c>
      <c r="G51" s="1">
        <v>40452</v>
      </c>
      <c r="H51">
        <v>4.3</v>
      </c>
      <c r="I51">
        <v>3</v>
      </c>
      <c r="J51">
        <v>2</v>
      </c>
      <c r="K51">
        <v>4</v>
      </c>
      <c r="L51">
        <v>0</v>
      </c>
      <c r="M51">
        <v>1</v>
      </c>
      <c r="N51">
        <v>1</v>
      </c>
      <c r="O51">
        <v>1</v>
      </c>
      <c r="P51">
        <v>6</v>
      </c>
      <c r="Q51">
        <v>2</v>
      </c>
      <c r="R51">
        <v>14</v>
      </c>
      <c r="S51">
        <v>1</v>
      </c>
      <c r="T51">
        <v>0</v>
      </c>
      <c r="U51" t="s">
        <v>220</v>
      </c>
      <c r="V51" t="s">
        <v>221</v>
      </c>
      <c r="W51" t="s">
        <v>222</v>
      </c>
    </row>
    <row r="52" spans="1:29" x14ac:dyDescent="0.35">
      <c r="A52">
        <v>51</v>
      </c>
      <c r="B52">
        <v>2630</v>
      </c>
      <c r="C52" t="s">
        <v>29</v>
      </c>
      <c r="D52" t="s">
        <v>212</v>
      </c>
      <c r="E52" t="s">
        <v>223</v>
      </c>
      <c r="F52" s="1">
        <v>39965</v>
      </c>
      <c r="G52" s="1">
        <v>41245</v>
      </c>
      <c r="H52">
        <v>4.2</v>
      </c>
      <c r="I52">
        <v>3</v>
      </c>
      <c r="J52">
        <v>2</v>
      </c>
      <c r="K52">
        <v>3</v>
      </c>
      <c r="L52">
        <v>0</v>
      </c>
      <c r="M52">
        <v>1</v>
      </c>
      <c r="N52">
        <v>0</v>
      </c>
      <c r="O52">
        <v>1</v>
      </c>
      <c r="P52">
        <v>3</v>
      </c>
      <c r="Q52">
        <v>2</v>
      </c>
      <c r="R52">
        <v>11</v>
      </c>
      <c r="S52">
        <v>1</v>
      </c>
      <c r="T52">
        <v>0</v>
      </c>
      <c r="U52" t="s">
        <v>224</v>
      </c>
      <c r="V52" t="s">
        <v>225</v>
      </c>
      <c r="W52" t="s">
        <v>226</v>
      </c>
      <c r="X52" t="s">
        <v>227</v>
      </c>
    </row>
    <row r="53" spans="1:29" x14ac:dyDescent="0.35">
      <c r="A53">
        <v>52</v>
      </c>
      <c r="B53">
        <v>2630</v>
      </c>
      <c r="C53" t="s">
        <v>29</v>
      </c>
      <c r="D53" t="s">
        <v>212</v>
      </c>
      <c r="E53" t="s">
        <v>228</v>
      </c>
      <c r="F53" s="1">
        <v>40165</v>
      </c>
      <c r="G53" s="1">
        <v>40165</v>
      </c>
      <c r="H53">
        <v>1</v>
      </c>
      <c r="I53">
        <v>1</v>
      </c>
      <c r="J53">
        <v>630</v>
      </c>
      <c r="K53">
        <v>1</v>
      </c>
      <c r="L53">
        <v>1</v>
      </c>
      <c r="M53">
        <v>0</v>
      </c>
      <c r="N53">
        <v>0</v>
      </c>
      <c r="O53">
        <v>0</v>
      </c>
      <c r="P53">
        <v>2</v>
      </c>
      <c r="Q53">
        <v>1</v>
      </c>
      <c r="R53">
        <v>17</v>
      </c>
      <c r="S53">
        <v>0</v>
      </c>
      <c r="T53">
        <v>0</v>
      </c>
      <c r="U53" t="s">
        <v>229</v>
      </c>
      <c r="V53" t="s">
        <v>230</v>
      </c>
      <c r="W53" t="s">
        <v>231</v>
      </c>
    </row>
    <row r="54" spans="1:29" x14ac:dyDescent="0.35">
      <c r="A54">
        <v>53</v>
      </c>
      <c r="B54">
        <v>2630</v>
      </c>
      <c r="C54" t="s">
        <v>29</v>
      </c>
      <c r="D54" t="s">
        <v>212</v>
      </c>
      <c r="E54" t="s">
        <v>232</v>
      </c>
      <c r="F54" s="1">
        <v>40251</v>
      </c>
      <c r="G54" s="1">
        <v>40251</v>
      </c>
      <c r="H54">
        <v>3</v>
      </c>
      <c r="I54">
        <v>2</v>
      </c>
      <c r="J54">
        <v>2</v>
      </c>
      <c r="K54">
        <v>3</v>
      </c>
      <c r="L54">
        <v>0</v>
      </c>
      <c r="M54">
        <v>1</v>
      </c>
      <c r="N54">
        <v>0</v>
      </c>
      <c r="O54">
        <v>0</v>
      </c>
      <c r="P54">
        <v>3</v>
      </c>
      <c r="Q54">
        <v>2</v>
      </c>
      <c r="R54">
        <v>11</v>
      </c>
      <c r="S54">
        <v>0</v>
      </c>
      <c r="T54">
        <v>0</v>
      </c>
      <c r="U54" t="s">
        <v>233</v>
      </c>
      <c r="V54" t="s">
        <v>234</v>
      </c>
    </row>
    <row r="55" spans="1:29" x14ac:dyDescent="0.35">
      <c r="A55">
        <v>54</v>
      </c>
      <c r="B55">
        <v>2630</v>
      </c>
      <c r="C55" t="s">
        <v>29</v>
      </c>
      <c r="D55" t="s">
        <v>212</v>
      </c>
      <c r="E55" t="s">
        <v>235</v>
      </c>
      <c r="F55" s="1">
        <v>40627</v>
      </c>
      <c r="G55" s="1">
        <v>40629</v>
      </c>
      <c r="H55">
        <v>3</v>
      </c>
      <c r="I55">
        <v>1</v>
      </c>
      <c r="J55">
        <v>630</v>
      </c>
      <c r="K55">
        <v>2</v>
      </c>
      <c r="L55">
        <v>1</v>
      </c>
      <c r="M55">
        <v>0</v>
      </c>
      <c r="N55">
        <v>0</v>
      </c>
      <c r="O55">
        <v>0</v>
      </c>
      <c r="P55">
        <v>1</v>
      </c>
      <c r="Q55">
        <v>1</v>
      </c>
      <c r="R55">
        <v>13</v>
      </c>
      <c r="S55">
        <v>1</v>
      </c>
      <c r="T55">
        <v>0</v>
      </c>
      <c r="U55" t="s">
        <v>236</v>
      </c>
      <c r="V55" t="s">
        <v>237</v>
      </c>
      <c r="W55" t="s">
        <v>238</v>
      </c>
    </row>
    <row r="56" spans="1:29" x14ac:dyDescent="0.35">
      <c r="A56">
        <v>55</v>
      </c>
      <c r="B56">
        <v>2630</v>
      </c>
      <c r="C56" t="s">
        <v>29</v>
      </c>
      <c r="D56" t="s">
        <v>212</v>
      </c>
      <c r="E56" t="s">
        <v>239</v>
      </c>
      <c r="F56" s="1">
        <v>40648</v>
      </c>
      <c r="G56" s="1">
        <v>41420</v>
      </c>
      <c r="H56">
        <v>3</v>
      </c>
      <c r="I56">
        <v>1</v>
      </c>
      <c r="J56">
        <v>630</v>
      </c>
      <c r="K56">
        <v>2</v>
      </c>
      <c r="L56">
        <v>0</v>
      </c>
      <c r="M56">
        <v>1</v>
      </c>
      <c r="N56">
        <v>1</v>
      </c>
      <c r="O56">
        <v>0</v>
      </c>
      <c r="P56">
        <v>2</v>
      </c>
      <c r="Q56">
        <v>2</v>
      </c>
      <c r="R56">
        <v>2</v>
      </c>
      <c r="S56">
        <v>0</v>
      </c>
      <c r="T56">
        <v>0</v>
      </c>
      <c r="U56" t="s">
        <v>240</v>
      </c>
      <c r="V56" t="s">
        <v>241</v>
      </c>
      <c r="W56" t="s">
        <v>242</v>
      </c>
    </row>
    <row r="57" spans="1:29" x14ac:dyDescent="0.35">
      <c r="A57">
        <v>56</v>
      </c>
      <c r="B57">
        <v>2630</v>
      </c>
      <c r="C57" t="s">
        <v>29</v>
      </c>
      <c r="D57" t="s">
        <v>212</v>
      </c>
      <c r="E57" t="s">
        <v>243</v>
      </c>
      <c r="F57" s="1">
        <v>40797</v>
      </c>
      <c r="G57" s="1">
        <v>40878</v>
      </c>
      <c r="H57">
        <v>3</v>
      </c>
      <c r="I57">
        <v>3</v>
      </c>
      <c r="J57">
        <v>2</v>
      </c>
      <c r="K57">
        <v>3</v>
      </c>
      <c r="L57">
        <v>0</v>
      </c>
      <c r="M57">
        <v>1</v>
      </c>
      <c r="N57">
        <v>0</v>
      </c>
      <c r="O57">
        <v>1</v>
      </c>
      <c r="P57">
        <v>3</v>
      </c>
      <c r="Q57">
        <v>2</v>
      </c>
      <c r="R57">
        <v>14</v>
      </c>
      <c r="S57">
        <v>0</v>
      </c>
      <c r="T57">
        <v>0</v>
      </c>
      <c r="U57" t="s">
        <v>244</v>
      </c>
      <c r="V57" t="s">
        <v>245</v>
      </c>
      <c r="W57" t="s">
        <v>246</v>
      </c>
    </row>
    <row r="58" spans="1:29" x14ac:dyDescent="0.35">
      <c r="A58">
        <v>57</v>
      </c>
      <c r="B58">
        <v>2630</v>
      </c>
      <c r="C58" t="s">
        <v>29</v>
      </c>
      <c r="D58" t="s">
        <v>212</v>
      </c>
      <c r="E58" t="s">
        <v>247</v>
      </c>
      <c r="F58" s="1">
        <v>41271</v>
      </c>
      <c r="G58" s="1">
        <v>41276</v>
      </c>
      <c r="H58">
        <v>2</v>
      </c>
      <c r="I58">
        <v>1</v>
      </c>
      <c r="J58">
        <v>630</v>
      </c>
      <c r="K58">
        <v>1</v>
      </c>
      <c r="L58">
        <v>1</v>
      </c>
      <c r="M58">
        <v>0</v>
      </c>
      <c r="N58">
        <v>0</v>
      </c>
      <c r="O58">
        <v>0</v>
      </c>
      <c r="P58">
        <v>2</v>
      </c>
      <c r="Q58">
        <v>1</v>
      </c>
      <c r="R58">
        <v>9</v>
      </c>
      <c r="S58">
        <v>0</v>
      </c>
      <c r="T58">
        <v>0</v>
      </c>
      <c r="U58" t="s">
        <v>248</v>
      </c>
      <c r="V58" t="s">
        <v>249</v>
      </c>
      <c r="W58" t="s">
        <v>250</v>
      </c>
      <c r="X58" t="s">
        <v>251</v>
      </c>
    </row>
    <row r="59" spans="1:29" x14ac:dyDescent="0.35">
      <c r="A59">
        <v>58</v>
      </c>
      <c r="B59">
        <v>2630</v>
      </c>
      <c r="C59" t="s">
        <v>29</v>
      </c>
      <c r="D59" t="s">
        <v>212</v>
      </c>
      <c r="E59" t="s">
        <v>252</v>
      </c>
      <c r="F59" s="1">
        <v>41275</v>
      </c>
      <c r="G59" s="1">
        <v>43070</v>
      </c>
      <c r="H59">
        <v>3</v>
      </c>
      <c r="I59">
        <v>1</v>
      </c>
      <c r="J59">
        <v>630</v>
      </c>
      <c r="K59">
        <v>3</v>
      </c>
      <c r="L59">
        <v>0</v>
      </c>
      <c r="M59">
        <v>1</v>
      </c>
      <c r="N59">
        <v>0</v>
      </c>
      <c r="O59">
        <v>0</v>
      </c>
      <c r="P59">
        <v>4</v>
      </c>
      <c r="Q59">
        <v>4</v>
      </c>
      <c r="R59">
        <v>17</v>
      </c>
      <c r="S59">
        <v>0</v>
      </c>
      <c r="T59">
        <v>0</v>
      </c>
      <c r="U59" t="s">
        <v>253</v>
      </c>
      <c r="V59" t="s">
        <v>254</v>
      </c>
      <c r="W59" t="s">
        <v>255</v>
      </c>
      <c r="AA59" t="s">
        <v>256</v>
      </c>
      <c r="AC59" t="s">
        <v>255</v>
      </c>
    </row>
    <row r="60" spans="1:29" x14ac:dyDescent="0.35">
      <c r="A60">
        <v>59</v>
      </c>
      <c r="B60">
        <v>2630</v>
      </c>
      <c r="C60" t="s">
        <v>29</v>
      </c>
      <c r="D60" t="s">
        <v>212</v>
      </c>
      <c r="E60" t="s">
        <v>257</v>
      </c>
      <c r="F60" s="1">
        <v>41514</v>
      </c>
      <c r="G60" s="1">
        <v>41535</v>
      </c>
      <c r="H60">
        <v>3</v>
      </c>
      <c r="I60">
        <v>1</v>
      </c>
      <c r="J60">
        <v>630</v>
      </c>
      <c r="K60">
        <v>1</v>
      </c>
      <c r="L60">
        <v>0</v>
      </c>
      <c r="M60">
        <v>1</v>
      </c>
      <c r="N60">
        <v>0</v>
      </c>
      <c r="O60">
        <v>0</v>
      </c>
      <c r="P60">
        <v>3</v>
      </c>
      <c r="Q60">
        <v>2</v>
      </c>
      <c r="R60">
        <v>5</v>
      </c>
      <c r="S60">
        <v>1</v>
      </c>
      <c r="T60">
        <v>0</v>
      </c>
      <c r="U60" t="s">
        <v>258</v>
      </c>
      <c r="V60" t="s">
        <v>259</v>
      </c>
    </row>
    <row r="61" spans="1:29" x14ac:dyDescent="0.35">
      <c r="A61">
        <v>60</v>
      </c>
      <c r="B61">
        <v>2630</v>
      </c>
      <c r="C61" t="s">
        <v>29</v>
      </c>
      <c r="D61" t="s">
        <v>212</v>
      </c>
      <c r="E61" t="s">
        <v>260</v>
      </c>
      <c r="F61" s="1">
        <v>41540</v>
      </c>
      <c r="G61" s="1">
        <v>41542</v>
      </c>
      <c r="H61">
        <v>3</v>
      </c>
      <c r="I61">
        <v>3</v>
      </c>
      <c r="J61">
        <v>630</v>
      </c>
      <c r="K61">
        <v>2</v>
      </c>
      <c r="L61">
        <v>0</v>
      </c>
      <c r="M61">
        <v>1</v>
      </c>
      <c r="N61">
        <v>0</v>
      </c>
      <c r="O61">
        <v>0</v>
      </c>
      <c r="P61">
        <v>1</v>
      </c>
      <c r="Q61">
        <v>2</v>
      </c>
      <c r="R61">
        <v>11</v>
      </c>
      <c r="S61">
        <v>0</v>
      </c>
      <c r="T61">
        <v>0</v>
      </c>
      <c r="U61" t="s">
        <v>261</v>
      </c>
      <c r="V61" t="s">
        <v>262</v>
      </c>
      <c r="W61" t="s">
        <v>263</v>
      </c>
    </row>
    <row r="62" spans="1:29" x14ac:dyDescent="0.35">
      <c r="A62">
        <v>61</v>
      </c>
      <c r="B62">
        <v>2630</v>
      </c>
      <c r="C62" t="s">
        <v>29</v>
      </c>
      <c r="D62" t="s">
        <v>212</v>
      </c>
      <c r="E62" t="s">
        <v>264</v>
      </c>
      <c r="F62" s="1">
        <v>41570</v>
      </c>
      <c r="G62" s="1">
        <v>41713</v>
      </c>
      <c r="H62">
        <v>3</v>
      </c>
      <c r="I62">
        <v>1</v>
      </c>
      <c r="J62">
        <v>630</v>
      </c>
      <c r="K62">
        <v>2</v>
      </c>
      <c r="L62">
        <v>0</v>
      </c>
      <c r="M62">
        <v>0</v>
      </c>
      <c r="N62">
        <v>0</v>
      </c>
      <c r="O62">
        <v>0</v>
      </c>
      <c r="P62">
        <v>1</v>
      </c>
      <c r="Q62">
        <v>2</v>
      </c>
      <c r="R62">
        <v>6</v>
      </c>
      <c r="S62">
        <v>1</v>
      </c>
      <c r="T62">
        <v>0</v>
      </c>
      <c r="U62" t="s">
        <v>265</v>
      </c>
      <c r="V62" t="s">
        <v>266</v>
      </c>
      <c r="W62" t="s">
        <v>267</v>
      </c>
    </row>
    <row r="63" spans="1:29" x14ac:dyDescent="0.35">
      <c r="A63">
        <v>62</v>
      </c>
      <c r="B63">
        <v>2630</v>
      </c>
      <c r="C63" t="s">
        <v>29</v>
      </c>
      <c r="D63" t="s">
        <v>212</v>
      </c>
      <c r="E63" t="s">
        <v>268</v>
      </c>
      <c r="F63" s="1">
        <v>41628</v>
      </c>
      <c r="G63" s="1">
        <v>43184</v>
      </c>
      <c r="H63">
        <v>3</v>
      </c>
      <c r="I63">
        <v>1</v>
      </c>
      <c r="J63">
        <v>630</v>
      </c>
      <c r="K63">
        <v>3</v>
      </c>
      <c r="L63">
        <v>0</v>
      </c>
      <c r="M63">
        <v>1</v>
      </c>
      <c r="N63">
        <v>0</v>
      </c>
      <c r="O63">
        <v>0</v>
      </c>
      <c r="P63">
        <v>3</v>
      </c>
      <c r="Q63">
        <v>2</v>
      </c>
      <c r="R63">
        <v>17</v>
      </c>
      <c r="S63">
        <v>0</v>
      </c>
      <c r="T63">
        <v>0</v>
      </c>
      <c r="U63" t="s">
        <v>269</v>
      </c>
      <c r="V63" t="s">
        <v>270</v>
      </c>
      <c r="W63" t="s">
        <v>271</v>
      </c>
    </row>
    <row r="64" spans="1:29" x14ac:dyDescent="0.35">
      <c r="A64">
        <v>63</v>
      </c>
      <c r="B64">
        <v>2630</v>
      </c>
      <c r="C64" t="s">
        <v>29</v>
      </c>
      <c r="D64" t="s">
        <v>212</v>
      </c>
      <c r="E64" t="s">
        <v>272</v>
      </c>
      <c r="F64" s="1">
        <v>41680</v>
      </c>
      <c r="G64" s="1">
        <v>41682</v>
      </c>
      <c r="H64">
        <v>4.0999999999999996</v>
      </c>
      <c r="I64">
        <v>1</v>
      </c>
      <c r="J64">
        <v>630</v>
      </c>
      <c r="K64">
        <v>1</v>
      </c>
      <c r="L64">
        <v>0</v>
      </c>
      <c r="M64">
        <v>1</v>
      </c>
      <c r="N64">
        <v>0</v>
      </c>
      <c r="O64">
        <v>0</v>
      </c>
      <c r="P64">
        <v>2</v>
      </c>
      <c r="Q64">
        <v>1</v>
      </c>
      <c r="R64">
        <v>2</v>
      </c>
      <c r="S64">
        <v>0</v>
      </c>
      <c r="T64">
        <v>0</v>
      </c>
      <c r="U64" t="s">
        <v>273</v>
      </c>
      <c r="V64" t="s">
        <v>274</v>
      </c>
      <c r="W64" t="s">
        <v>275</v>
      </c>
    </row>
    <row r="65" spans="1:28" x14ac:dyDescent="0.35">
      <c r="A65">
        <v>64</v>
      </c>
      <c r="B65">
        <v>2630</v>
      </c>
      <c r="C65" t="s">
        <v>29</v>
      </c>
      <c r="D65" t="s">
        <v>212</v>
      </c>
      <c r="E65" t="s">
        <v>276</v>
      </c>
      <c r="F65" s="1">
        <v>42128</v>
      </c>
      <c r="G65" s="1">
        <v>42490</v>
      </c>
      <c r="H65">
        <v>3</v>
      </c>
      <c r="I65">
        <v>2</v>
      </c>
      <c r="J65">
        <v>630</v>
      </c>
      <c r="K65">
        <v>3</v>
      </c>
      <c r="L65">
        <v>0</v>
      </c>
      <c r="M65">
        <v>1</v>
      </c>
      <c r="N65">
        <v>0</v>
      </c>
      <c r="O65">
        <v>0</v>
      </c>
      <c r="P65">
        <v>3</v>
      </c>
      <c r="Q65">
        <v>2</v>
      </c>
      <c r="R65">
        <v>13</v>
      </c>
      <c r="S65">
        <v>1</v>
      </c>
      <c r="T65">
        <v>0</v>
      </c>
      <c r="U65" t="s">
        <v>277</v>
      </c>
      <c r="V65" t="s">
        <v>278</v>
      </c>
    </row>
    <row r="66" spans="1:28" x14ac:dyDescent="0.35">
      <c r="A66">
        <v>65</v>
      </c>
      <c r="B66">
        <v>2630</v>
      </c>
      <c r="C66" t="s">
        <v>29</v>
      </c>
      <c r="D66" t="s">
        <v>212</v>
      </c>
      <c r="E66" t="s">
        <v>279</v>
      </c>
      <c r="F66" s="1">
        <v>42249</v>
      </c>
      <c r="G66" s="1">
        <v>42591</v>
      </c>
      <c r="H66">
        <v>3</v>
      </c>
      <c r="I66">
        <v>3</v>
      </c>
      <c r="J66">
        <v>2</v>
      </c>
      <c r="K66">
        <v>3</v>
      </c>
      <c r="L66">
        <v>0</v>
      </c>
      <c r="M66">
        <v>1</v>
      </c>
      <c r="N66">
        <v>0</v>
      </c>
      <c r="O66">
        <v>0</v>
      </c>
      <c r="P66">
        <v>3</v>
      </c>
      <c r="Q66">
        <v>2</v>
      </c>
      <c r="R66">
        <v>11</v>
      </c>
      <c r="S66">
        <v>0</v>
      </c>
      <c r="T66">
        <v>0</v>
      </c>
      <c r="U66" t="s">
        <v>117</v>
      </c>
      <c r="V66" t="s">
        <v>114</v>
      </c>
      <c r="W66" t="s">
        <v>115</v>
      </c>
    </row>
    <row r="67" spans="1:28" x14ac:dyDescent="0.35">
      <c r="A67">
        <v>66</v>
      </c>
      <c r="B67">
        <v>2630</v>
      </c>
      <c r="C67" t="s">
        <v>29</v>
      </c>
      <c r="D67" t="s">
        <v>212</v>
      </c>
      <c r="E67" t="s">
        <v>280</v>
      </c>
      <c r="F67" s="1">
        <v>42313</v>
      </c>
      <c r="G67" s="1">
        <v>42332</v>
      </c>
      <c r="H67">
        <v>3</v>
      </c>
      <c r="I67">
        <v>2</v>
      </c>
      <c r="J67">
        <v>630</v>
      </c>
      <c r="K67">
        <v>2</v>
      </c>
      <c r="L67">
        <v>0</v>
      </c>
      <c r="M67">
        <v>1</v>
      </c>
      <c r="N67">
        <v>0</v>
      </c>
      <c r="O67">
        <v>0</v>
      </c>
      <c r="P67">
        <v>2</v>
      </c>
      <c r="Q67">
        <v>2</v>
      </c>
      <c r="R67">
        <v>11</v>
      </c>
      <c r="S67">
        <v>0</v>
      </c>
      <c r="T67">
        <v>0</v>
      </c>
      <c r="U67" t="s">
        <v>281</v>
      </c>
      <c r="V67" t="s">
        <v>282</v>
      </c>
      <c r="W67" t="s">
        <v>283</v>
      </c>
    </row>
    <row r="68" spans="1:28" x14ac:dyDescent="0.35">
      <c r="A68">
        <v>67</v>
      </c>
      <c r="B68">
        <v>2630</v>
      </c>
      <c r="C68" t="s">
        <v>29</v>
      </c>
      <c r="D68" t="s">
        <v>212</v>
      </c>
      <c r="E68" t="s">
        <v>284</v>
      </c>
      <c r="F68" s="1">
        <v>42339</v>
      </c>
      <c r="G68" s="1">
        <v>42781</v>
      </c>
      <c r="H68">
        <v>3</v>
      </c>
      <c r="I68">
        <v>1</v>
      </c>
      <c r="J68">
        <v>630</v>
      </c>
      <c r="K68">
        <v>3</v>
      </c>
      <c r="L68">
        <v>0</v>
      </c>
      <c r="M68">
        <v>1</v>
      </c>
      <c r="N68">
        <v>0</v>
      </c>
      <c r="O68">
        <v>0</v>
      </c>
      <c r="P68">
        <v>3</v>
      </c>
      <c r="Q68">
        <v>2</v>
      </c>
      <c r="R68">
        <v>13</v>
      </c>
      <c r="S68">
        <v>1</v>
      </c>
      <c r="T68">
        <v>0</v>
      </c>
      <c r="U68" t="s">
        <v>285</v>
      </c>
      <c r="V68" t="s">
        <v>286</v>
      </c>
      <c r="W68" t="s">
        <v>287</v>
      </c>
    </row>
    <row r="69" spans="1:28" x14ac:dyDescent="0.35">
      <c r="A69">
        <v>68</v>
      </c>
      <c r="B69">
        <v>2630</v>
      </c>
      <c r="C69" t="s">
        <v>29</v>
      </c>
      <c r="D69" t="s">
        <v>212</v>
      </c>
      <c r="E69" t="s">
        <v>288</v>
      </c>
      <c r="F69" s="1">
        <v>42339</v>
      </c>
      <c r="G69" s="1">
        <v>42781</v>
      </c>
      <c r="H69">
        <v>3</v>
      </c>
      <c r="I69">
        <v>2</v>
      </c>
      <c r="J69">
        <v>630</v>
      </c>
      <c r="K69">
        <v>3</v>
      </c>
      <c r="L69">
        <v>0</v>
      </c>
      <c r="M69">
        <v>1</v>
      </c>
      <c r="N69">
        <v>0</v>
      </c>
      <c r="O69">
        <v>0</v>
      </c>
      <c r="P69">
        <v>3</v>
      </c>
      <c r="Q69">
        <v>2</v>
      </c>
      <c r="R69">
        <v>11</v>
      </c>
      <c r="S69">
        <v>1</v>
      </c>
      <c r="T69">
        <v>0</v>
      </c>
      <c r="U69" t="s">
        <v>289</v>
      </c>
      <c r="V69" t="s">
        <v>286</v>
      </c>
      <c r="W69" t="s">
        <v>287</v>
      </c>
    </row>
    <row r="70" spans="1:28" x14ac:dyDescent="0.35">
      <c r="A70">
        <v>69</v>
      </c>
      <c r="B70">
        <v>2630</v>
      </c>
      <c r="C70" t="s">
        <v>29</v>
      </c>
      <c r="D70" t="s">
        <v>212</v>
      </c>
      <c r="E70" t="s">
        <v>290</v>
      </c>
      <c r="F70" s="1">
        <v>42522</v>
      </c>
      <c r="G70" s="1">
        <v>42998</v>
      </c>
      <c r="H70">
        <v>3</v>
      </c>
      <c r="I70">
        <v>1</v>
      </c>
      <c r="J70">
        <v>630</v>
      </c>
      <c r="K70">
        <v>3</v>
      </c>
      <c r="L70">
        <v>0</v>
      </c>
      <c r="M70">
        <v>1</v>
      </c>
      <c r="N70">
        <v>0</v>
      </c>
      <c r="O70">
        <v>0</v>
      </c>
      <c r="P70">
        <v>3</v>
      </c>
      <c r="Q70">
        <v>1</v>
      </c>
      <c r="R70">
        <v>6</v>
      </c>
      <c r="S70">
        <v>0</v>
      </c>
      <c r="T70">
        <v>0</v>
      </c>
      <c r="U70" t="s">
        <v>291</v>
      </c>
      <c r="V70" t="s">
        <v>292</v>
      </c>
    </row>
    <row r="71" spans="1:28" x14ac:dyDescent="0.35">
      <c r="A71">
        <v>70</v>
      </c>
      <c r="B71">
        <v>2630</v>
      </c>
      <c r="C71" t="s">
        <v>29</v>
      </c>
      <c r="D71" t="s">
        <v>212</v>
      </c>
      <c r="E71" t="s">
        <v>293</v>
      </c>
      <c r="F71" s="1">
        <v>42736</v>
      </c>
      <c r="G71" s="1">
        <v>44027</v>
      </c>
      <c r="H71">
        <v>3</v>
      </c>
      <c r="I71">
        <v>2</v>
      </c>
      <c r="J71">
        <v>630</v>
      </c>
      <c r="K71">
        <v>3</v>
      </c>
      <c r="L71">
        <v>0</v>
      </c>
      <c r="M71">
        <v>1</v>
      </c>
      <c r="N71">
        <v>0</v>
      </c>
      <c r="O71">
        <v>0</v>
      </c>
      <c r="P71">
        <v>4</v>
      </c>
      <c r="Q71">
        <v>2</v>
      </c>
      <c r="R71">
        <v>11</v>
      </c>
      <c r="S71">
        <v>0</v>
      </c>
      <c r="T71">
        <v>0</v>
      </c>
      <c r="U71" t="s">
        <v>294</v>
      </c>
      <c r="V71" t="s">
        <v>295</v>
      </c>
      <c r="AB71" t="s">
        <v>296</v>
      </c>
    </row>
    <row r="72" spans="1:28" x14ac:dyDescent="0.35">
      <c r="A72">
        <v>71</v>
      </c>
      <c r="B72">
        <v>2630</v>
      </c>
      <c r="C72" t="s">
        <v>29</v>
      </c>
      <c r="D72" t="s">
        <v>212</v>
      </c>
      <c r="E72" t="s">
        <v>297</v>
      </c>
      <c r="F72" s="1">
        <v>43313</v>
      </c>
      <c r="G72" s="1">
        <v>43336</v>
      </c>
      <c r="H72">
        <v>4.4000000000000004</v>
      </c>
      <c r="I72">
        <v>1</v>
      </c>
      <c r="J72">
        <v>630</v>
      </c>
      <c r="K72">
        <v>2</v>
      </c>
      <c r="L72">
        <v>0</v>
      </c>
      <c r="M72">
        <v>1</v>
      </c>
      <c r="N72">
        <v>0</v>
      </c>
      <c r="O72">
        <v>0</v>
      </c>
      <c r="P72">
        <v>3</v>
      </c>
      <c r="Q72">
        <v>4</v>
      </c>
      <c r="R72">
        <v>17</v>
      </c>
      <c r="S72">
        <v>0</v>
      </c>
      <c r="T72">
        <v>0</v>
      </c>
      <c r="U72" t="s">
        <v>298</v>
      </c>
      <c r="V72" t="s">
        <v>299</v>
      </c>
    </row>
    <row r="73" spans="1:28" x14ac:dyDescent="0.35">
      <c r="A73">
        <v>72</v>
      </c>
      <c r="B73">
        <v>2630</v>
      </c>
      <c r="C73" t="s">
        <v>29</v>
      </c>
      <c r="D73" t="s">
        <v>212</v>
      </c>
      <c r="E73" t="s">
        <v>300</v>
      </c>
      <c r="F73" s="1">
        <v>43374</v>
      </c>
      <c r="G73" s="1">
        <v>43435</v>
      </c>
      <c r="H73">
        <v>3</v>
      </c>
      <c r="I73">
        <v>2</v>
      </c>
      <c r="J73">
        <v>630</v>
      </c>
      <c r="K73">
        <v>2</v>
      </c>
      <c r="L73">
        <v>0</v>
      </c>
      <c r="M73">
        <v>1</v>
      </c>
      <c r="N73">
        <v>0</v>
      </c>
      <c r="O73">
        <v>0</v>
      </c>
      <c r="P73">
        <v>3</v>
      </c>
      <c r="Q73">
        <v>1</v>
      </c>
      <c r="R73">
        <v>14</v>
      </c>
      <c r="S73">
        <v>0</v>
      </c>
      <c r="T73">
        <v>0</v>
      </c>
      <c r="U73" t="s">
        <v>301</v>
      </c>
      <c r="V73" t="s">
        <v>302</v>
      </c>
      <c r="W73" t="s">
        <v>303</v>
      </c>
    </row>
    <row r="74" spans="1:28" x14ac:dyDescent="0.35">
      <c r="A74">
        <v>73</v>
      </c>
      <c r="B74">
        <v>2630</v>
      </c>
      <c r="C74" t="s">
        <v>29</v>
      </c>
      <c r="D74" t="s">
        <v>212</v>
      </c>
      <c r="E74" t="s">
        <v>304</v>
      </c>
      <c r="F74" s="1">
        <v>43636</v>
      </c>
      <c r="G74" s="1">
        <v>43644</v>
      </c>
      <c r="H74">
        <v>4.3</v>
      </c>
      <c r="I74">
        <v>3</v>
      </c>
      <c r="J74">
        <v>2</v>
      </c>
      <c r="K74">
        <v>4</v>
      </c>
      <c r="L74">
        <v>0</v>
      </c>
      <c r="M74">
        <v>1</v>
      </c>
      <c r="N74">
        <v>1</v>
      </c>
      <c r="O74">
        <v>0</v>
      </c>
      <c r="P74">
        <v>5</v>
      </c>
      <c r="Q74">
        <v>1</v>
      </c>
      <c r="R74">
        <v>15</v>
      </c>
      <c r="S74">
        <v>1</v>
      </c>
      <c r="T74">
        <v>0</v>
      </c>
      <c r="U74" t="s">
        <v>305</v>
      </c>
      <c r="V74" t="s">
        <v>306</v>
      </c>
      <c r="W74" t="s">
        <v>307</v>
      </c>
    </row>
    <row r="75" spans="1:28" x14ac:dyDescent="0.35">
      <c r="A75">
        <v>74</v>
      </c>
      <c r="B75">
        <v>2630</v>
      </c>
      <c r="C75" t="s">
        <v>29</v>
      </c>
      <c r="D75" t="s">
        <v>212</v>
      </c>
      <c r="E75" t="s">
        <v>308</v>
      </c>
      <c r="F75" s="1">
        <v>43639</v>
      </c>
      <c r="G75" s="1">
        <v>43639</v>
      </c>
      <c r="H75">
        <v>4.3</v>
      </c>
      <c r="I75">
        <v>3</v>
      </c>
      <c r="J75">
        <v>2</v>
      </c>
      <c r="K75">
        <v>4</v>
      </c>
      <c r="L75">
        <v>0</v>
      </c>
      <c r="M75">
        <v>1</v>
      </c>
      <c r="N75">
        <v>1</v>
      </c>
      <c r="O75">
        <v>0</v>
      </c>
      <c r="P75">
        <v>5</v>
      </c>
      <c r="Q75">
        <v>1</v>
      </c>
      <c r="R75">
        <v>13</v>
      </c>
      <c r="S75">
        <v>1</v>
      </c>
      <c r="T75">
        <v>0</v>
      </c>
      <c r="U75" t="s">
        <v>309</v>
      </c>
      <c r="V75" t="s">
        <v>310</v>
      </c>
      <c r="W75" t="s">
        <v>311</v>
      </c>
    </row>
    <row r="76" spans="1:28" x14ac:dyDescent="0.35">
      <c r="A76">
        <v>75</v>
      </c>
      <c r="B76">
        <v>2630</v>
      </c>
      <c r="C76" t="s">
        <v>29</v>
      </c>
      <c r="D76" t="s">
        <v>212</v>
      </c>
      <c r="E76" t="s">
        <v>312</v>
      </c>
      <c r="F76" s="1">
        <v>43647</v>
      </c>
      <c r="G76" s="1">
        <v>43708</v>
      </c>
      <c r="H76">
        <v>4.4000000000000004</v>
      </c>
      <c r="I76">
        <v>1</v>
      </c>
      <c r="J76">
        <v>630</v>
      </c>
      <c r="K76">
        <v>3</v>
      </c>
      <c r="L76">
        <v>0</v>
      </c>
      <c r="M76">
        <v>1</v>
      </c>
      <c r="N76">
        <v>0</v>
      </c>
      <c r="O76">
        <v>0</v>
      </c>
      <c r="P76">
        <v>3</v>
      </c>
      <c r="Q76">
        <v>2</v>
      </c>
      <c r="R76">
        <v>17</v>
      </c>
      <c r="S76">
        <v>0</v>
      </c>
      <c r="T76">
        <v>0</v>
      </c>
      <c r="U76" t="s">
        <v>313</v>
      </c>
      <c r="V76" t="s">
        <v>314</v>
      </c>
    </row>
    <row r="77" spans="1:28" x14ac:dyDescent="0.35">
      <c r="A77">
        <v>76</v>
      </c>
      <c r="B77">
        <v>2630</v>
      </c>
      <c r="C77" t="s">
        <v>29</v>
      </c>
      <c r="D77" t="s">
        <v>212</v>
      </c>
      <c r="E77" t="s">
        <v>315</v>
      </c>
      <c r="F77" s="1">
        <v>43862</v>
      </c>
      <c r="G77" s="1">
        <v>44138</v>
      </c>
      <c r="H77">
        <v>3</v>
      </c>
      <c r="I77">
        <v>2</v>
      </c>
      <c r="J77">
        <v>630</v>
      </c>
      <c r="K77">
        <v>4</v>
      </c>
      <c r="L77">
        <v>1</v>
      </c>
      <c r="M77">
        <v>1</v>
      </c>
      <c r="N77">
        <v>0</v>
      </c>
      <c r="O77">
        <v>0</v>
      </c>
      <c r="P77">
        <v>4</v>
      </c>
      <c r="Q77">
        <v>1</v>
      </c>
      <c r="R77">
        <v>11</v>
      </c>
      <c r="S77">
        <v>0</v>
      </c>
      <c r="T77">
        <v>0</v>
      </c>
      <c r="U77" t="s">
        <v>316</v>
      </c>
      <c r="V77" t="s">
        <v>317</v>
      </c>
      <c r="AB77" t="s">
        <v>318</v>
      </c>
    </row>
    <row r="78" spans="1:28" x14ac:dyDescent="0.35">
      <c r="A78">
        <v>77</v>
      </c>
      <c r="B78">
        <v>2630</v>
      </c>
      <c r="C78" t="s">
        <v>29</v>
      </c>
      <c r="D78" t="s">
        <v>212</v>
      </c>
      <c r="E78" t="s">
        <v>319</v>
      </c>
      <c r="F78" s="1">
        <v>44166</v>
      </c>
      <c r="G78" s="1">
        <v>44196</v>
      </c>
      <c r="H78">
        <v>3</v>
      </c>
      <c r="I78">
        <v>1</v>
      </c>
      <c r="J78">
        <v>630</v>
      </c>
      <c r="K78">
        <v>2</v>
      </c>
      <c r="L78">
        <v>0</v>
      </c>
      <c r="M78">
        <v>1</v>
      </c>
      <c r="N78">
        <v>0</v>
      </c>
      <c r="O78">
        <v>0</v>
      </c>
      <c r="P78">
        <v>3</v>
      </c>
      <c r="Q78">
        <v>1</v>
      </c>
      <c r="R78">
        <v>13</v>
      </c>
      <c r="S78">
        <v>0</v>
      </c>
      <c r="T78">
        <v>0</v>
      </c>
      <c r="U78" t="s">
        <v>320</v>
      </c>
      <c r="V78" t="s">
        <v>321</v>
      </c>
    </row>
    <row r="79" spans="1:28" x14ac:dyDescent="0.35">
      <c r="A79">
        <v>78</v>
      </c>
      <c r="B79">
        <v>2652</v>
      </c>
      <c r="C79" t="s">
        <v>29</v>
      </c>
      <c r="D79" t="s">
        <v>322</v>
      </c>
      <c r="E79" t="s">
        <v>323</v>
      </c>
      <c r="F79" s="1">
        <v>40733</v>
      </c>
      <c r="G79" s="1">
        <v>40733</v>
      </c>
      <c r="H79">
        <v>1</v>
      </c>
      <c r="I79">
        <v>2</v>
      </c>
      <c r="J79">
        <v>652</v>
      </c>
      <c r="K79">
        <v>1</v>
      </c>
      <c r="L79">
        <v>1</v>
      </c>
      <c r="M79">
        <v>1</v>
      </c>
      <c r="N79">
        <v>0</v>
      </c>
      <c r="O79">
        <v>0</v>
      </c>
      <c r="P79">
        <v>2</v>
      </c>
      <c r="Q79">
        <v>1</v>
      </c>
      <c r="R79">
        <v>11</v>
      </c>
      <c r="S79">
        <v>0</v>
      </c>
      <c r="T79">
        <v>0</v>
      </c>
      <c r="U79" t="s">
        <v>324</v>
      </c>
      <c r="V79" t="s">
        <v>325</v>
      </c>
    </row>
    <row r="80" spans="1:28" x14ac:dyDescent="0.35">
      <c r="A80">
        <v>79</v>
      </c>
      <c r="B80">
        <v>2710</v>
      </c>
      <c r="C80" t="s">
        <v>29</v>
      </c>
      <c r="D80" t="s">
        <v>326</v>
      </c>
      <c r="E80" t="s">
        <v>327</v>
      </c>
      <c r="F80" s="1">
        <v>37010</v>
      </c>
      <c r="G80" s="1">
        <v>37012</v>
      </c>
      <c r="H80">
        <v>1</v>
      </c>
      <c r="I80">
        <v>2</v>
      </c>
      <c r="J80">
        <v>710</v>
      </c>
      <c r="K80">
        <v>1</v>
      </c>
      <c r="L80">
        <v>1</v>
      </c>
      <c r="M80">
        <v>1</v>
      </c>
      <c r="N80">
        <v>0</v>
      </c>
      <c r="O80">
        <v>0</v>
      </c>
      <c r="P80">
        <v>2</v>
      </c>
      <c r="Q80">
        <v>1</v>
      </c>
      <c r="R80">
        <v>11</v>
      </c>
      <c r="S80">
        <v>0</v>
      </c>
      <c r="T80">
        <v>0</v>
      </c>
      <c r="U80" t="s">
        <v>328</v>
      </c>
      <c r="V80" t="s">
        <v>329</v>
      </c>
      <c r="W80" t="s">
        <v>330</v>
      </c>
    </row>
    <row r="81" spans="1:25" x14ac:dyDescent="0.35">
      <c r="A81">
        <v>80</v>
      </c>
      <c r="B81">
        <v>2710</v>
      </c>
      <c r="C81" t="s">
        <v>29</v>
      </c>
      <c r="D81" t="s">
        <v>326</v>
      </c>
      <c r="E81" t="s">
        <v>331</v>
      </c>
      <c r="F81" s="1">
        <v>37865</v>
      </c>
      <c r="G81" s="1">
        <v>38808</v>
      </c>
      <c r="H81">
        <v>3</v>
      </c>
      <c r="I81">
        <v>3</v>
      </c>
      <c r="J81">
        <v>710</v>
      </c>
      <c r="K81">
        <v>2</v>
      </c>
      <c r="L81">
        <v>0</v>
      </c>
      <c r="M81">
        <v>1</v>
      </c>
      <c r="N81">
        <v>0</v>
      </c>
      <c r="O81">
        <v>0</v>
      </c>
      <c r="P81">
        <v>4</v>
      </c>
      <c r="Q81">
        <v>1</v>
      </c>
      <c r="R81">
        <v>6</v>
      </c>
      <c r="S81">
        <v>1</v>
      </c>
      <c r="T81">
        <v>0</v>
      </c>
      <c r="U81" t="s">
        <v>332</v>
      </c>
      <c r="V81" t="s">
        <v>333</v>
      </c>
      <c r="W81" t="s">
        <v>334</v>
      </c>
    </row>
    <row r="82" spans="1:25" x14ac:dyDescent="0.35">
      <c r="A82">
        <v>81</v>
      </c>
      <c r="B82">
        <v>2710</v>
      </c>
      <c r="C82" t="s">
        <v>29</v>
      </c>
      <c r="D82" t="s">
        <v>326</v>
      </c>
      <c r="E82" t="s">
        <v>335</v>
      </c>
      <c r="F82" s="1">
        <v>38776</v>
      </c>
      <c r="G82" s="1">
        <v>40304</v>
      </c>
      <c r="H82">
        <v>4.4000000000000004</v>
      </c>
      <c r="I82">
        <v>2</v>
      </c>
      <c r="J82">
        <v>2</v>
      </c>
      <c r="K82">
        <v>4</v>
      </c>
      <c r="L82">
        <v>0</v>
      </c>
      <c r="M82">
        <v>1</v>
      </c>
      <c r="N82">
        <v>1</v>
      </c>
      <c r="O82">
        <v>0</v>
      </c>
      <c r="P82">
        <v>5</v>
      </c>
      <c r="Q82">
        <v>1</v>
      </c>
      <c r="R82">
        <v>13</v>
      </c>
      <c r="S82">
        <v>1</v>
      </c>
      <c r="T82">
        <v>0</v>
      </c>
      <c r="U82" t="s">
        <v>336</v>
      </c>
      <c r="V82" t="s">
        <v>337</v>
      </c>
      <c r="W82" t="s">
        <v>338</v>
      </c>
      <c r="X82" t="s">
        <v>339</v>
      </c>
      <c r="Y82" t="s">
        <v>340</v>
      </c>
    </row>
    <row r="83" spans="1:25" x14ac:dyDescent="0.35">
      <c r="A83">
        <v>82</v>
      </c>
      <c r="B83">
        <v>2710</v>
      </c>
      <c r="C83" t="s">
        <v>29</v>
      </c>
      <c r="D83" t="s">
        <v>326</v>
      </c>
      <c r="E83" t="s">
        <v>341</v>
      </c>
      <c r="F83" s="1">
        <v>38865</v>
      </c>
      <c r="G83" s="1">
        <v>38905</v>
      </c>
      <c r="H83">
        <v>3</v>
      </c>
      <c r="I83">
        <v>2</v>
      </c>
      <c r="J83">
        <v>710</v>
      </c>
      <c r="K83">
        <v>2</v>
      </c>
      <c r="L83">
        <v>0</v>
      </c>
      <c r="M83">
        <v>1</v>
      </c>
      <c r="N83">
        <v>0</v>
      </c>
      <c r="O83">
        <v>0</v>
      </c>
      <c r="P83">
        <v>2</v>
      </c>
      <c r="Q83">
        <v>1</v>
      </c>
      <c r="R83">
        <v>11</v>
      </c>
      <c r="S83">
        <v>0</v>
      </c>
      <c r="T83">
        <v>0</v>
      </c>
      <c r="U83" t="s">
        <v>342</v>
      </c>
      <c r="V83" t="s">
        <v>343</v>
      </c>
      <c r="W83" t="s">
        <v>344</v>
      </c>
    </row>
    <row r="84" spans="1:25" x14ac:dyDescent="0.35">
      <c r="A84">
        <v>83</v>
      </c>
      <c r="B84">
        <v>2710</v>
      </c>
      <c r="C84" t="s">
        <v>29</v>
      </c>
      <c r="D84" t="s">
        <v>326</v>
      </c>
      <c r="E84" t="s">
        <v>345</v>
      </c>
      <c r="F84" s="1">
        <v>38930</v>
      </c>
      <c r="G84" s="1">
        <v>40179</v>
      </c>
      <c r="H84">
        <v>3</v>
      </c>
      <c r="I84">
        <v>2</v>
      </c>
      <c r="J84">
        <v>710</v>
      </c>
      <c r="K84">
        <v>2</v>
      </c>
      <c r="L84">
        <v>0</v>
      </c>
      <c r="M84">
        <v>1</v>
      </c>
      <c r="N84">
        <v>0</v>
      </c>
      <c r="O84">
        <v>0</v>
      </c>
      <c r="P84">
        <v>4</v>
      </c>
      <c r="Q84">
        <v>1</v>
      </c>
      <c r="R84">
        <v>11</v>
      </c>
      <c r="S84">
        <v>0</v>
      </c>
      <c r="T84">
        <v>0</v>
      </c>
      <c r="U84" t="s">
        <v>346</v>
      </c>
      <c r="V84" t="s">
        <v>347</v>
      </c>
      <c r="W84" t="s">
        <v>348</v>
      </c>
    </row>
    <row r="85" spans="1:25" x14ac:dyDescent="0.35">
      <c r="A85">
        <v>84</v>
      </c>
      <c r="B85">
        <v>2710</v>
      </c>
      <c r="C85" t="s">
        <v>29</v>
      </c>
      <c r="D85" t="s">
        <v>326</v>
      </c>
      <c r="E85" t="s">
        <v>349</v>
      </c>
      <c r="F85" s="1">
        <v>38930</v>
      </c>
      <c r="G85" s="1">
        <v>38930</v>
      </c>
      <c r="H85">
        <v>3</v>
      </c>
      <c r="I85">
        <v>3</v>
      </c>
      <c r="J85">
        <v>710</v>
      </c>
      <c r="K85">
        <v>2</v>
      </c>
      <c r="L85">
        <v>0</v>
      </c>
      <c r="M85">
        <v>1</v>
      </c>
      <c r="N85">
        <v>0</v>
      </c>
      <c r="O85">
        <v>0</v>
      </c>
      <c r="P85">
        <v>2</v>
      </c>
      <c r="Q85">
        <v>1</v>
      </c>
      <c r="R85">
        <v>11</v>
      </c>
      <c r="S85">
        <v>0</v>
      </c>
      <c r="T85">
        <v>0</v>
      </c>
      <c r="U85" t="s">
        <v>350</v>
      </c>
      <c r="V85" t="s">
        <v>351</v>
      </c>
      <c r="W85" t="s">
        <v>352</v>
      </c>
    </row>
    <row r="86" spans="1:25" x14ac:dyDescent="0.35">
      <c r="A86">
        <v>85</v>
      </c>
      <c r="B86">
        <v>2710</v>
      </c>
      <c r="C86" t="s">
        <v>29</v>
      </c>
      <c r="D86" t="s">
        <v>326</v>
      </c>
      <c r="E86" t="s">
        <v>353</v>
      </c>
      <c r="F86" s="1">
        <v>38991</v>
      </c>
      <c r="G86" s="1">
        <v>38997</v>
      </c>
      <c r="H86">
        <v>4.0999999999999996</v>
      </c>
      <c r="I86">
        <v>2</v>
      </c>
      <c r="J86">
        <v>710</v>
      </c>
      <c r="K86">
        <v>1</v>
      </c>
      <c r="L86">
        <v>0</v>
      </c>
      <c r="M86">
        <v>1</v>
      </c>
      <c r="N86">
        <v>0</v>
      </c>
      <c r="O86">
        <v>0</v>
      </c>
      <c r="P86">
        <v>2</v>
      </c>
      <c r="Q86">
        <v>1</v>
      </c>
      <c r="R86">
        <v>11</v>
      </c>
      <c r="S86">
        <v>0</v>
      </c>
      <c r="T86">
        <v>0</v>
      </c>
      <c r="U86" t="s">
        <v>354</v>
      </c>
      <c r="V86" t="s">
        <v>355</v>
      </c>
      <c r="W86" t="s">
        <v>356</v>
      </c>
    </row>
    <row r="87" spans="1:25" x14ac:dyDescent="0.35">
      <c r="A87">
        <v>86</v>
      </c>
      <c r="B87">
        <v>2710</v>
      </c>
      <c r="C87" t="s">
        <v>29</v>
      </c>
      <c r="D87" t="s">
        <v>326</v>
      </c>
      <c r="E87" t="s">
        <v>357</v>
      </c>
      <c r="F87" s="1">
        <v>39052</v>
      </c>
      <c r="G87" s="1">
        <v>39058</v>
      </c>
      <c r="H87">
        <v>4.0999999999999996</v>
      </c>
      <c r="I87">
        <v>3</v>
      </c>
      <c r="J87">
        <v>710</v>
      </c>
      <c r="K87">
        <v>1</v>
      </c>
      <c r="L87">
        <v>0</v>
      </c>
      <c r="M87">
        <v>1</v>
      </c>
      <c r="N87">
        <v>0</v>
      </c>
      <c r="O87">
        <v>0</v>
      </c>
      <c r="P87">
        <v>2</v>
      </c>
      <c r="Q87">
        <v>1</v>
      </c>
      <c r="R87">
        <v>17</v>
      </c>
      <c r="S87">
        <v>0</v>
      </c>
      <c r="T87">
        <v>0</v>
      </c>
      <c r="U87" t="s">
        <v>358</v>
      </c>
      <c r="V87" t="s">
        <v>359</v>
      </c>
      <c r="W87" t="s">
        <v>360</v>
      </c>
    </row>
    <row r="88" spans="1:25" x14ac:dyDescent="0.35">
      <c r="A88">
        <v>87</v>
      </c>
      <c r="B88">
        <v>2710</v>
      </c>
      <c r="C88" t="s">
        <v>29</v>
      </c>
      <c r="D88" t="s">
        <v>326</v>
      </c>
      <c r="E88" t="s">
        <v>361</v>
      </c>
      <c r="F88" s="1">
        <v>39142</v>
      </c>
      <c r="G88" s="1">
        <v>40444</v>
      </c>
      <c r="H88">
        <v>2</v>
      </c>
      <c r="I88">
        <v>2</v>
      </c>
      <c r="J88">
        <v>710</v>
      </c>
      <c r="K88">
        <v>1</v>
      </c>
      <c r="L88">
        <v>0</v>
      </c>
      <c r="M88">
        <v>1</v>
      </c>
      <c r="N88">
        <v>0</v>
      </c>
      <c r="O88">
        <v>0</v>
      </c>
      <c r="P88">
        <v>2</v>
      </c>
      <c r="Q88">
        <v>2</v>
      </c>
      <c r="R88">
        <v>2</v>
      </c>
      <c r="S88">
        <v>1</v>
      </c>
      <c r="T88">
        <v>0</v>
      </c>
      <c r="U88" t="s">
        <v>362</v>
      </c>
      <c r="V88" t="s">
        <v>363</v>
      </c>
      <c r="W88" t="s">
        <v>364</v>
      </c>
    </row>
    <row r="89" spans="1:25" x14ac:dyDescent="0.35">
      <c r="A89">
        <v>88</v>
      </c>
      <c r="B89">
        <v>2710</v>
      </c>
      <c r="C89" t="s">
        <v>29</v>
      </c>
      <c r="D89" t="s">
        <v>326</v>
      </c>
      <c r="E89" t="s">
        <v>365</v>
      </c>
      <c r="F89" s="1">
        <v>39229</v>
      </c>
      <c r="G89" s="1">
        <v>40026</v>
      </c>
      <c r="H89">
        <v>3</v>
      </c>
      <c r="I89">
        <v>2</v>
      </c>
      <c r="J89">
        <v>710</v>
      </c>
      <c r="K89">
        <v>2</v>
      </c>
      <c r="L89">
        <v>0</v>
      </c>
      <c r="M89">
        <v>1</v>
      </c>
      <c r="N89">
        <v>0</v>
      </c>
      <c r="O89">
        <v>0</v>
      </c>
      <c r="P89">
        <v>4</v>
      </c>
      <c r="Q89">
        <v>1</v>
      </c>
      <c r="R89">
        <v>11</v>
      </c>
      <c r="S89">
        <v>0</v>
      </c>
      <c r="T89">
        <v>0</v>
      </c>
      <c r="U89" t="s">
        <v>366</v>
      </c>
      <c r="V89" t="s">
        <v>367</v>
      </c>
      <c r="W89" t="s">
        <v>368</v>
      </c>
    </row>
    <row r="90" spans="1:25" x14ac:dyDescent="0.35">
      <c r="A90">
        <v>89</v>
      </c>
      <c r="B90">
        <v>2710</v>
      </c>
      <c r="C90" t="s">
        <v>29</v>
      </c>
      <c r="D90" t="s">
        <v>326</v>
      </c>
      <c r="E90" t="s">
        <v>369</v>
      </c>
      <c r="F90" s="1">
        <v>39417</v>
      </c>
      <c r="G90" s="1">
        <v>39421</v>
      </c>
      <c r="H90">
        <v>4.2</v>
      </c>
      <c r="I90">
        <v>2</v>
      </c>
      <c r="J90">
        <v>710</v>
      </c>
      <c r="K90">
        <v>2</v>
      </c>
      <c r="L90">
        <v>0</v>
      </c>
      <c r="M90">
        <v>0</v>
      </c>
      <c r="N90">
        <v>0</v>
      </c>
      <c r="O90">
        <v>0</v>
      </c>
      <c r="P90">
        <v>3</v>
      </c>
      <c r="Q90">
        <v>1</v>
      </c>
      <c r="R90">
        <v>11</v>
      </c>
      <c r="S90">
        <v>0</v>
      </c>
      <c r="T90">
        <v>0</v>
      </c>
      <c r="U90" t="s">
        <v>370</v>
      </c>
      <c r="V90" t="s">
        <v>371</v>
      </c>
      <c r="W90" t="s">
        <v>372</v>
      </c>
    </row>
    <row r="91" spans="1:25" x14ac:dyDescent="0.35">
      <c r="A91">
        <v>90</v>
      </c>
      <c r="B91">
        <v>2710</v>
      </c>
      <c r="C91" t="s">
        <v>29</v>
      </c>
      <c r="D91" t="s">
        <v>326</v>
      </c>
      <c r="E91" t="s">
        <v>373</v>
      </c>
      <c r="F91" s="1">
        <v>39661</v>
      </c>
      <c r="G91" s="1">
        <v>39664</v>
      </c>
      <c r="H91">
        <v>3</v>
      </c>
      <c r="I91">
        <v>2</v>
      </c>
      <c r="J91">
        <v>710</v>
      </c>
      <c r="K91">
        <v>2</v>
      </c>
      <c r="L91">
        <v>0</v>
      </c>
      <c r="M91">
        <v>1</v>
      </c>
      <c r="N91">
        <v>0</v>
      </c>
      <c r="O91">
        <v>0</v>
      </c>
      <c r="P91">
        <v>1</v>
      </c>
      <c r="Q91">
        <v>2</v>
      </c>
      <c r="R91">
        <v>11</v>
      </c>
      <c r="S91">
        <v>0</v>
      </c>
      <c r="T91">
        <v>0</v>
      </c>
      <c r="U91" t="s">
        <v>374</v>
      </c>
      <c r="V91" t="s">
        <v>375</v>
      </c>
      <c r="W91" t="s">
        <v>376</v>
      </c>
    </row>
    <row r="92" spans="1:25" x14ac:dyDescent="0.35">
      <c r="A92">
        <v>91</v>
      </c>
      <c r="B92">
        <v>2710</v>
      </c>
      <c r="C92" t="s">
        <v>29</v>
      </c>
      <c r="D92" t="s">
        <v>326</v>
      </c>
      <c r="E92" t="s">
        <v>377</v>
      </c>
      <c r="F92" s="1">
        <v>39692</v>
      </c>
      <c r="G92" s="1">
        <v>41939</v>
      </c>
      <c r="H92">
        <v>3</v>
      </c>
      <c r="I92">
        <v>2</v>
      </c>
      <c r="J92">
        <v>710</v>
      </c>
      <c r="K92">
        <v>2</v>
      </c>
      <c r="L92">
        <v>0</v>
      </c>
      <c r="M92">
        <v>1</v>
      </c>
      <c r="N92">
        <v>0</v>
      </c>
      <c r="O92">
        <v>0</v>
      </c>
      <c r="P92">
        <v>4</v>
      </c>
      <c r="Q92">
        <v>2</v>
      </c>
      <c r="R92">
        <v>13</v>
      </c>
      <c r="S92">
        <v>1</v>
      </c>
      <c r="T92">
        <v>0</v>
      </c>
      <c r="U92" t="s">
        <v>378</v>
      </c>
      <c r="V92" t="s">
        <v>379</v>
      </c>
      <c r="W92" t="s">
        <v>380</v>
      </c>
    </row>
    <row r="93" spans="1:25" x14ac:dyDescent="0.35">
      <c r="A93">
        <v>92</v>
      </c>
      <c r="B93">
        <v>2710</v>
      </c>
      <c r="C93" t="s">
        <v>29</v>
      </c>
      <c r="D93" t="s">
        <v>326</v>
      </c>
      <c r="E93" t="s">
        <v>381</v>
      </c>
      <c r="F93" s="1">
        <v>39751</v>
      </c>
      <c r="G93" s="1">
        <v>40724</v>
      </c>
      <c r="H93">
        <v>3</v>
      </c>
      <c r="I93">
        <v>1</v>
      </c>
      <c r="J93">
        <v>710</v>
      </c>
      <c r="K93">
        <v>3</v>
      </c>
      <c r="L93">
        <v>0</v>
      </c>
      <c r="M93">
        <v>1</v>
      </c>
      <c r="N93">
        <v>0</v>
      </c>
      <c r="O93">
        <v>0</v>
      </c>
      <c r="P93">
        <v>4</v>
      </c>
      <c r="Q93">
        <v>1</v>
      </c>
      <c r="R93">
        <v>8</v>
      </c>
      <c r="S93">
        <v>1</v>
      </c>
      <c r="T93">
        <v>0</v>
      </c>
      <c r="U93" t="s">
        <v>382</v>
      </c>
      <c r="V93" t="s">
        <v>383</v>
      </c>
      <c r="W93" t="s">
        <v>384</v>
      </c>
    </row>
    <row r="94" spans="1:25" x14ac:dyDescent="0.35">
      <c r="A94">
        <v>93</v>
      </c>
      <c r="B94">
        <v>2710</v>
      </c>
      <c r="C94" t="s">
        <v>29</v>
      </c>
      <c r="D94" t="s">
        <v>326</v>
      </c>
      <c r="E94" t="s">
        <v>385</v>
      </c>
      <c r="F94" s="1">
        <v>39848</v>
      </c>
      <c r="G94" s="1">
        <v>39854</v>
      </c>
      <c r="H94">
        <v>3</v>
      </c>
      <c r="I94">
        <v>2</v>
      </c>
      <c r="J94">
        <v>710</v>
      </c>
      <c r="K94">
        <v>2</v>
      </c>
      <c r="L94">
        <v>0</v>
      </c>
      <c r="M94">
        <v>1</v>
      </c>
      <c r="N94">
        <v>0</v>
      </c>
      <c r="O94">
        <v>0</v>
      </c>
      <c r="P94">
        <v>3</v>
      </c>
      <c r="Q94">
        <v>2</v>
      </c>
      <c r="R94">
        <v>15</v>
      </c>
      <c r="S94">
        <v>1</v>
      </c>
      <c r="T94">
        <v>0</v>
      </c>
      <c r="U94" t="s">
        <v>386</v>
      </c>
      <c r="V94" t="s">
        <v>387</v>
      </c>
      <c r="W94" t="s">
        <v>388</v>
      </c>
    </row>
    <row r="95" spans="1:25" x14ac:dyDescent="0.35">
      <c r="A95">
        <v>94</v>
      </c>
      <c r="B95">
        <v>2710</v>
      </c>
      <c r="C95" t="s">
        <v>29</v>
      </c>
      <c r="D95" t="s">
        <v>326</v>
      </c>
      <c r="E95" t="s">
        <v>389</v>
      </c>
      <c r="F95" s="1">
        <v>39873</v>
      </c>
      <c r="G95" s="1">
        <v>39873</v>
      </c>
      <c r="H95">
        <v>3</v>
      </c>
      <c r="I95">
        <v>2</v>
      </c>
      <c r="J95">
        <v>710</v>
      </c>
      <c r="K95">
        <v>2</v>
      </c>
      <c r="L95">
        <v>0</v>
      </c>
      <c r="M95">
        <v>0</v>
      </c>
      <c r="N95">
        <v>0</v>
      </c>
      <c r="O95">
        <v>0</v>
      </c>
      <c r="P95">
        <v>2</v>
      </c>
      <c r="Q95">
        <v>1</v>
      </c>
      <c r="R95">
        <v>11</v>
      </c>
      <c r="S95">
        <v>0</v>
      </c>
      <c r="T95">
        <v>0</v>
      </c>
      <c r="U95" t="s">
        <v>390</v>
      </c>
      <c r="V95" t="s">
        <v>391</v>
      </c>
    </row>
    <row r="96" spans="1:25" x14ac:dyDescent="0.35">
      <c r="A96">
        <v>95</v>
      </c>
      <c r="B96">
        <v>2710</v>
      </c>
      <c r="C96" t="s">
        <v>29</v>
      </c>
      <c r="D96" t="s">
        <v>326</v>
      </c>
      <c r="E96" t="s">
        <v>392</v>
      </c>
      <c r="F96" s="1">
        <v>39901</v>
      </c>
      <c r="G96" s="1">
        <v>39904</v>
      </c>
      <c r="H96">
        <v>3</v>
      </c>
      <c r="I96">
        <v>1</v>
      </c>
      <c r="J96">
        <v>710</v>
      </c>
      <c r="K96">
        <v>3</v>
      </c>
      <c r="L96">
        <v>0</v>
      </c>
      <c r="M96">
        <v>1</v>
      </c>
      <c r="N96">
        <v>0</v>
      </c>
      <c r="O96">
        <v>0</v>
      </c>
      <c r="P96">
        <v>3</v>
      </c>
      <c r="Q96">
        <v>1</v>
      </c>
      <c r="R96">
        <v>6</v>
      </c>
      <c r="S96">
        <v>1</v>
      </c>
      <c r="T96">
        <v>0</v>
      </c>
      <c r="U96" t="s">
        <v>393</v>
      </c>
      <c r="V96" t="s">
        <v>394</v>
      </c>
      <c r="W96" t="s">
        <v>395</v>
      </c>
    </row>
    <row r="97" spans="1:23" x14ac:dyDescent="0.35">
      <c r="A97">
        <v>96</v>
      </c>
      <c r="B97">
        <v>2710</v>
      </c>
      <c r="C97" t="s">
        <v>29</v>
      </c>
      <c r="D97" t="s">
        <v>326</v>
      </c>
      <c r="E97" t="s">
        <v>396</v>
      </c>
      <c r="F97" s="1">
        <v>39965</v>
      </c>
      <c r="G97" s="1">
        <v>40179</v>
      </c>
      <c r="H97">
        <v>3</v>
      </c>
      <c r="I97">
        <v>1</v>
      </c>
      <c r="J97">
        <v>710</v>
      </c>
      <c r="K97">
        <v>3</v>
      </c>
      <c r="L97">
        <v>0</v>
      </c>
      <c r="M97">
        <v>1</v>
      </c>
      <c r="N97">
        <v>0</v>
      </c>
      <c r="O97">
        <v>0</v>
      </c>
      <c r="P97">
        <v>3</v>
      </c>
      <c r="Q97">
        <v>1</v>
      </c>
      <c r="R97">
        <v>13</v>
      </c>
      <c r="S97">
        <v>0</v>
      </c>
      <c r="T97">
        <v>0</v>
      </c>
      <c r="U97" t="s">
        <v>397</v>
      </c>
      <c r="V97" t="s">
        <v>398</v>
      </c>
      <c r="W97" t="s">
        <v>399</v>
      </c>
    </row>
    <row r="98" spans="1:23" x14ac:dyDescent="0.35">
      <c r="A98">
        <v>97</v>
      </c>
      <c r="B98">
        <v>2710</v>
      </c>
      <c r="C98" t="s">
        <v>29</v>
      </c>
      <c r="D98" t="s">
        <v>326</v>
      </c>
      <c r="E98" t="s">
        <v>400</v>
      </c>
      <c r="F98" s="1">
        <v>40118</v>
      </c>
      <c r="G98" s="1">
        <v>40585</v>
      </c>
      <c r="H98">
        <v>4.2</v>
      </c>
      <c r="I98">
        <v>1</v>
      </c>
      <c r="J98">
        <v>710</v>
      </c>
      <c r="K98">
        <v>3</v>
      </c>
      <c r="L98">
        <v>0</v>
      </c>
      <c r="M98">
        <v>1</v>
      </c>
      <c r="N98">
        <v>0</v>
      </c>
      <c r="O98">
        <v>0</v>
      </c>
      <c r="P98">
        <v>4</v>
      </c>
      <c r="Q98">
        <v>1</v>
      </c>
      <c r="R98">
        <v>8</v>
      </c>
      <c r="S98">
        <v>1</v>
      </c>
      <c r="T98">
        <v>0</v>
      </c>
      <c r="U98" t="s">
        <v>401</v>
      </c>
      <c r="V98" t="s">
        <v>402</v>
      </c>
      <c r="W98" t="s">
        <v>403</v>
      </c>
    </row>
    <row r="99" spans="1:23" x14ac:dyDescent="0.35">
      <c r="A99">
        <v>98</v>
      </c>
      <c r="B99">
        <v>2710</v>
      </c>
      <c r="C99" t="s">
        <v>29</v>
      </c>
      <c r="D99" t="s">
        <v>326</v>
      </c>
      <c r="E99" t="s">
        <v>404</v>
      </c>
      <c r="F99" s="1">
        <v>40118</v>
      </c>
      <c r="G99" s="1">
        <v>40122</v>
      </c>
      <c r="H99">
        <v>4.4000000000000004</v>
      </c>
      <c r="I99">
        <v>2</v>
      </c>
      <c r="J99">
        <v>710</v>
      </c>
      <c r="K99">
        <v>2</v>
      </c>
      <c r="L99">
        <v>0</v>
      </c>
      <c r="M99">
        <v>1</v>
      </c>
      <c r="N99">
        <v>0</v>
      </c>
      <c r="O99">
        <v>0</v>
      </c>
      <c r="P99">
        <v>3</v>
      </c>
      <c r="Q99">
        <v>1</v>
      </c>
      <c r="R99">
        <v>11</v>
      </c>
      <c r="S99">
        <v>0</v>
      </c>
      <c r="T99">
        <v>0</v>
      </c>
      <c r="U99" t="s">
        <v>405</v>
      </c>
      <c r="V99" t="s">
        <v>406</v>
      </c>
      <c r="W99" t="s">
        <v>407</v>
      </c>
    </row>
    <row r="100" spans="1:23" x14ac:dyDescent="0.35">
      <c r="A100">
        <v>99</v>
      </c>
      <c r="B100">
        <v>2710</v>
      </c>
      <c r="C100" t="s">
        <v>29</v>
      </c>
      <c r="D100" t="s">
        <v>326</v>
      </c>
      <c r="E100" t="s">
        <v>408</v>
      </c>
      <c r="F100" s="1">
        <v>40179</v>
      </c>
      <c r="G100" s="1">
        <v>40210</v>
      </c>
      <c r="H100">
        <v>4.4000000000000004</v>
      </c>
      <c r="I100">
        <v>2</v>
      </c>
      <c r="J100">
        <v>710</v>
      </c>
      <c r="K100">
        <v>2</v>
      </c>
      <c r="L100">
        <v>0</v>
      </c>
      <c r="M100">
        <v>1</v>
      </c>
      <c r="N100">
        <v>0</v>
      </c>
      <c r="O100">
        <v>1</v>
      </c>
      <c r="P100">
        <v>3</v>
      </c>
      <c r="Q100">
        <v>1</v>
      </c>
      <c r="R100">
        <v>0</v>
      </c>
      <c r="S100">
        <v>0</v>
      </c>
      <c r="T100">
        <v>0</v>
      </c>
      <c r="U100" t="s">
        <v>409</v>
      </c>
      <c r="V100" t="s">
        <v>410</v>
      </c>
    </row>
    <row r="101" spans="1:23" x14ac:dyDescent="0.35">
      <c r="A101">
        <v>100</v>
      </c>
      <c r="B101">
        <v>2710</v>
      </c>
      <c r="C101" t="s">
        <v>29</v>
      </c>
      <c r="D101" t="s">
        <v>326</v>
      </c>
      <c r="E101" t="s">
        <v>411</v>
      </c>
      <c r="F101" s="1">
        <v>40247</v>
      </c>
      <c r="G101" s="1">
        <v>41438</v>
      </c>
      <c r="H101">
        <v>3</v>
      </c>
      <c r="I101">
        <v>1</v>
      </c>
      <c r="J101">
        <v>2</v>
      </c>
      <c r="K101">
        <v>4</v>
      </c>
      <c r="L101">
        <v>0</v>
      </c>
      <c r="M101">
        <v>1</v>
      </c>
      <c r="N101">
        <v>1</v>
      </c>
      <c r="O101">
        <v>0</v>
      </c>
      <c r="P101">
        <v>4</v>
      </c>
      <c r="Q101">
        <v>2</v>
      </c>
      <c r="R101">
        <v>13</v>
      </c>
      <c r="S101">
        <v>1</v>
      </c>
      <c r="T101">
        <v>0</v>
      </c>
      <c r="U101" t="s">
        <v>412</v>
      </c>
      <c r="V101" t="s">
        <v>413</v>
      </c>
      <c r="W101" t="s">
        <v>414</v>
      </c>
    </row>
    <row r="102" spans="1:23" x14ac:dyDescent="0.35">
      <c r="A102">
        <v>101</v>
      </c>
      <c r="B102">
        <v>2710</v>
      </c>
      <c r="C102" t="s">
        <v>29</v>
      </c>
      <c r="D102" t="s">
        <v>326</v>
      </c>
      <c r="E102" t="s">
        <v>415</v>
      </c>
      <c r="F102" s="1">
        <v>40269</v>
      </c>
      <c r="G102" s="1">
        <v>42226</v>
      </c>
      <c r="H102">
        <v>3</v>
      </c>
      <c r="I102">
        <v>3</v>
      </c>
      <c r="J102">
        <v>710</v>
      </c>
      <c r="K102">
        <v>2</v>
      </c>
      <c r="L102">
        <v>0</v>
      </c>
      <c r="M102">
        <v>1</v>
      </c>
      <c r="N102">
        <v>0</v>
      </c>
      <c r="O102">
        <v>0</v>
      </c>
      <c r="P102">
        <v>4</v>
      </c>
      <c r="Q102">
        <v>2</v>
      </c>
      <c r="R102">
        <v>11</v>
      </c>
      <c r="S102">
        <v>0</v>
      </c>
      <c r="T102">
        <v>0</v>
      </c>
      <c r="U102" t="s">
        <v>416</v>
      </c>
      <c r="V102" t="s">
        <v>417</v>
      </c>
      <c r="W102" t="s">
        <v>418</v>
      </c>
    </row>
    <row r="103" spans="1:23" x14ac:dyDescent="0.35">
      <c r="A103">
        <v>102</v>
      </c>
      <c r="B103">
        <v>2710</v>
      </c>
      <c r="C103" t="s">
        <v>29</v>
      </c>
      <c r="D103" t="s">
        <v>326</v>
      </c>
      <c r="E103" t="s">
        <v>419</v>
      </c>
      <c r="F103" s="1">
        <v>40452</v>
      </c>
      <c r="G103" s="1">
        <v>40941</v>
      </c>
      <c r="H103">
        <v>3</v>
      </c>
      <c r="I103">
        <v>2</v>
      </c>
      <c r="J103">
        <v>710</v>
      </c>
      <c r="K103">
        <v>2</v>
      </c>
      <c r="L103">
        <v>0</v>
      </c>
      <c r="M103">
        <v>1</v>
      </c>
      <c r="N103">
        <v>0</v>
      </c>
      <c r="O103">
        <v>0</v>
      </c>
      <c r="P103">
        <v>2</v>
      </c>
      <c r="Q103">
        <v>2</v>
      </c>
      <c r="R103">
        <v>9</v>
      </c>
      <c r="S103">
        <v>1</v>
      </c>
      <c r="T103">
        <v>0</v>
      </c>
      <c r="U103" t="s">
        <v>420</v>
      </c>
      <c r="V103" t="s">
        <v>421</v>
      </c>
      <c r="W103" t="s">
        <v>422</v>
      </c>
    </row>
    <row r="104" spans="1:23" x14ac:dyDescent="0.35">
      <c r="A104">
        <v>103</v>
      </c>
      <c r="B104">
        <v>2710</v>
      </c>
      <c r="C104" t="s">
        <v>29</v>
      </c>
      <c r="D104" t="s">
        <v>326</v>
      </c>
      <c r="E104" t="s">
        <v>423</v>
      </c>
      <c r="F104" s="1">
        <v>40485</v>
      </c>
      <c r="G104" s="1">
        <v>42170</v>
      </c>
      <c r="H104">
        <v>3</v>
      </c>
      <c r="I104">
        <v>1</v>
      </c>
      <c r="J104">
        <v>710</v>
      </c>
      <c r="K104">
        <v>3</v>
      </c>
      <c r="L104">
        <v>0</v>
      </c>
      <c r="M104">
        <v>1</v>
      </c>
      <c r="N104">
        <v>0</v>
      </c>
      <c r="O104">
        <v>0</v>
      </c>
      <c r="P104">
        <v>3</v>
      </c>
      <c r="Q104">
        <v>2</v>
      </c>
      <c r="R104">
        <v>4</v>
      </c>
      <c r="S104">
        <v>0</v>
      </c>
      <c r="T104">
        <v>0</v>
      </c>
      <c r="U104" t="s">
        <v>424</v>
      </c>
      <c r="V104" t="s">
        <v>425</v>
      </c>
      <c r="W104" t="s">
        <v>426</v>
      </c>
    </row>
    <row r="105" spans="1:23" x14ac:dyDescent="0.35">
      <c r="A105">
        <v>104</v>
      </c>
      <c r="B105">
        <v>2710</v>
      </c>
      <c r="C105" t="s">
        <v>29</v>
      </c>
      <c r="D105" t="s">
        <v>326</v>
      </c>
      <c r="E105" t="s">
        <v>427</v>
      </c>
      <c r="F105" s="1">
        <v>40575</v>
      </c>
      <c r="G105" s="1">
        <v>41640</v>
      </c>
      <c r="H105">
        <v>3</v>
      </c>
      <c r="I105">
        <v>2</v>
      </c>
      <c r="J105">
        <v>710</v>
      </c>
      <c r="K105">
        <v>1</v>
      </c>
      <c r="L105">
        <v>0</v>
      </c>
      <c r="M105">
        <v>1</v>
      </c>
      <c r="N105">
        <v>0</v>
      </c>
      <c r="O105">
        <v>0</v>
      </c>
      <c r="P105">
        <v>3</v>
      </c>
      <c r="Q105">
        <v>2</v>
      </c>
      <c r="R105">
        <v>8</v>
      </c>
      <c r="S105">
        <v>0</v>
      </c>
      <c r="T105">
        <v>0</v>
      </c>
      <c r="U105" t="s">
        <v>428</v>
      </c>
      <c r="V105" t="s">
        <v>429</v>
      </c>
      <c r="W105" t="s">
        <v>430</v>
      </c>
    </row>
    <row r="106" spans="1:23" x14ac:dyDescent="0.35">
      <c r="A106">
        <v>105</v>
      </c>
      <c r="B106">
        <v>2710</v>
      </c>
      <c r="C106" t="s">
        <v>29</v>
      </c>
      <c r="D106" t="s">
        <v>326</v>
      </c>
      <c r="E106" t="s">
        <v>431</v>
      </c>
      <c r="F106" s="1">
        <v>40603</v>
      </c>
      <c r="G106" s="1">
        <v>40612</v>
      </c>
      <c r="H106">
        <v>4.4000000000000004</v>
      </c>
      <c r="I106">
        <v>3</v>
      </c>
      <c r="J106">
        <v>710</v>
      </c>
      <c r="K106">
        <v>3</v>
      </c>
      <c r="L106">
        <v>0</v>
      </c>
      <c r="M106">
        <v>1</v>
      </c>
      <c r="N106">
        <v>0</v>
      </c>
      <c r="O106">
        <v>0</v>
      </c>
      <c r="P106">
        <v>3</v>
      </c>
      <c r="Q106">
        <v>1</v>
      </c>
      <c r="R106">
        <v>11</v>
      </c>
      <c r="S106">
        <v>0</v>
      </c>
      <c r="T106">
        <v>0</v>
      </c>
      <c r="U106" t="s">
        <v>432</v>
      </c>
      <c r="V106" t="s">
        <v>433</v>
      </c>
      <c r="W106" t="s">
        <v>434</v>
      </c>
    </row>
    <row r="107" spans="1:23" x14ac:dyDescent="0.35">
      <c r="A107">
        <v>106</v>
      </c>
      <c r="B107">
        <v>2710</v>
      </c>
      <c r="C107" t="s">
        <v>29</v>
      </c>
      <c r="D107" t="s">
        <v>326</v>
      </c>
      <c r="E107" t="s">
        <v>435</v>
      </c>
      <c r="F107" s="1">
        <v>40645</v>
      </c>
      <c r="G107" s="1">
        <v>41312</v>
      </c>
      <c r="H107">
        <v>3</v>
      </c>
      <c r="I107">
        <v>1</v>
      </c>
      <c r="J107">
        <v>710</v>
      </c>
      <c r="K107">
        <v>3</v>
      </c>
      <c r="L107">
        <v>0</v>
      </c>
      <c r="M107">
        <v>1</v>
      </c>
      <c r="N107">
        <v>0</v>
      </c>
      <c r="O107">
        <v>0</v>
      </c>
      <c r="P107">
        <v>4</v>
      </c>
      <c r="Q107">
        <v>2</v>
      </c>
      <c r="R107">
        <v>6</v>
      </c>
      <c r="S107">
        <v>1</v>
      </c>
      <c r="T107">
        <v>0</v>
      </c>
      <c r="U107" t="s">
        <v>436</v>
      </c>
      <c r="V107" t="s">
        <v>437</v>
      </c>
      <c r="W107" t="s">
        <v>438</v>
      </c>
    </row>
    <row r="108" spans="1:23" x14ac:dyDescent="0.35">
      <c r="A108">
        <v>107</v>
      </c>
      <c r="B108">
        <v>2710</v>
      </c>
      <c r="C108" t="s">
        <v>29</v>
      </c>
      <c r="D108" t="s">
        <v>326</v>
      </c>
      <c r="E108" t="s">
        <v>439</v>
      </c>
      <c r="F108" s="1">
        <v>40854</v>
      </c>
      <c r="G108" s="1">
        <v>40855</v>
      </c>
      <c r="H108">
        <v>4.4000000000000004</v>
      </c>
      <c r="I108">
        <v>2</v>
      </c>
      <c r="J108">
        <v>710</v>
      </c>
      <c r="K108">
        <v>1</v>
      </c>
      <c r="L108">
        <v>0</v>
      </c>
      <c r="M108">
        <v>1</v>
      </c>
      <c r="N108">
        <v>0</v>
      </c>
      <c r="O108">
        <v>0</v>
      </c>
      <c r="P108">
        <v>3</v>
      </c>
      <c r="Q108">
        <v>1</v>
      </c>
      <c r="R108">
        <v>11</v>
      </c>
      <c r="S108">
        <v>0</v>
      </c>
      <c r="T108">
        <v>0</v>
      </c>
      <c r="U108" t="s">
        <v>440</v>
      </c>
      <c r="V108" t="s">
        <v>441</v>
      </c>
      <c r="W108" t="s">
        <v>442</v>
      </c>
    </row>
    <row r="109" spans="1:23" x14ac:dyDescent="0.35">
      <c r="A109">
        <v>108</v>
      </c>
      <c r="B109">
        <v>2710</v>
      </c>
      <c r="C109" t="s">
        <v>29</v>
      </c>
      <c r="D109" t="s">
        <v>326</v>
      </c>
      <c r="E109" t="s">
        <v>443</v>
      </c>
      <c r="F109" s="1">
        <v>40943</v>
      </c>
      <c r="G109" s="1">
        <v>42537</v>
      </c>
      <c r="H109">
        <v>3</v>
      </c>
      <c r="I109">
        <v>1</v>
      </c>
      <c r="J109">
        <v>710</v>
      </c>
      <c r="K109">
        <v>3</v>
      </c>
      <c r="L109">
        <v>0</v>
      </c>
      <c r="M109">
        <v>1</v>
      </c>
      <c r="N109">
        <v>0</v>
      </c>
      <c r="O109">
        <v>0</v>
      </c>
      <c r="P109">
        <v>3</v>
      </c>
      <c r="Q109">
        <v>2</v>
      </c>
      <c r="R109">
        <v>8</v>
      </c>
      <c r="S109">
        <v>0</v>
      </c>
      <c r="T109">
        <v>0</v>
      </c>
      <c r="U109" t="s">
        <v>444</v>
      </c>
      <c r="V109" t="s">
        <v>445</v>
      </c>
      <c r="W109" t="s">
        <v>446</v>
      </c>
    </row>
    <row r="110" spans="1:23" x14ac:dyDescent="0.35">
      <c r="A110">
        <v>109</v>
      </c>
      <c r="B110">
        <v>2710</v>
      </c>
      <c r="C110" t="s">
        <v>29</v>
      </c>
      <c r="D110" t="s">
        <v>326</v>
      </c>
      <c r="E110" t="s">
        <v>447</v>
      </c>
      <c r="F110" s="1">
        <v>41153</v>
      </c>
      <c r="G110" s="1">
        <v>42139</v>
      </c>
      <c r="H110">
        <v>3</v>
      </c>
      <c r="I110">
        <v>2</v>
      </c>
      <c r="J110">
        <v>710</v>
      </c>
      <c r="K110">
        <v>2</v>
      </c>
      <c r="L110">
        <v>0</v>
      </c>
      <c r="M110">
        <v>1</v>
      </c>
      <c r="N110">
        <v>0</v>
      </c>
      <c r="O110">
        <v>0</v>
      </c>
      <c r="P110">
        <v>3</v>
      </c>
      <c r="Q110">
        <v>2</v>
      </c>
      <c r="R110">
        <v>17</v>
      </c>
      <c r="S110">
        <v>0</v>
      </c>
      <c r="T110">
        <v>0</v>
      </c>
      <c r="U110" t="s">
        <v>448</v>
      </c>
      <c r="V110" t="s">
        <v>449</v>
      </c>
      <c r="W110" t="s">
        <v>450</v>
      </c>
    </row>
    <row r="111" spans="1:23" x14ac:dyDescent="0.35">
      <c r="A111">
        <v>110</v>
      </c>
      <c r="B111">
        <v>2710</v>
      </c>
      <c r="C111" t="s">
        <v>29</v>
      </c>
      <c r="D111" t="s">
        <v>326</v>
      </c>
      <c r="E111" t="s">
        <v>451</v>
      </c>
      <c r="F111" s="1">
        <v>41208</v>
      </c>
      <c r="G111" s="1">
        <v>41274</v>
      </c>
      <c r="H111">
        <v>3</v>
      </c>
      <c r="I111">
        <v>1</v>
      </c>
      <c r="J111">
        <v>710</v>
      </c>
      <c r="K111">
        <v>1</v>
      </c>
      <c r="L111">
        <v>1</v>
      </c>
      <c r="M111">
        <v>1</v>
      </c>
      <c r="N111">
        <v>0</v>
      </c>
      <c r="O111">
        <v>0</v>
      </c>
      <c r="P111">
        <v>2</v>
      </c>
      <c r="Q111">
        <v>2</v>
      </c>
      <c r="R111">
        <v>17</v>
      </c>
      <c r="S111">
        <v>0</v>
      </c>
      <c r="T111">
        <v>0</v>
      </c>
      <c r="U111" t="s">
        <v>452</v>
      </c>
      <c r="V111" t="s">
        <v>453</v>
      </c>
      <c r="W111" t="s">
        <v>454</v>
      </c>
    </row>
    <row r="112" spans="1:23" x14ac:dyDescent="0.35">
      <c r="A112">
        <v>111</v>
      </c>
      <c r="B112">
        <v>2710</v>
      </c>
      <c r="C112" t="s">
        <v>29</v>
      </c>
      <c r="D112" t="s">
        <v>326</v>
      </c>
      <c r="E112" t="s">
        <v>455</v>
      </c>
      <c r="F112" s="1">
        <v>41289</v>
      </c>
      <c r="G112" s="1">
        <v>42263</v>
      </c>
      <c r="H112">
        <v>3</v>
      </c>
      <c r="I112">
        <v>3</v>
      </c>
      <c r="J112">
        <v>710</v>
      </c>
      <c r="K112">
        <v>2</v>
      </c>
      <c r="L112">
        <v>0</v>
      </c>
      <c r="M112">
        <v>1</v>
      </c>
      <c r="N112">
        <v>0</v>
      </c>
      <c r="O112">
        <v>0</v>
      </c>
      <c r="P112">
        <v>4</v>
      </c>
      <c r="Q112">
        <v>2</v>
      </c>
      <c r="R112">
        <v>6</v>
      </c>
      <c r="S112">
        <v>1</v>
      </c>
      <c r="T112">
        <v>0</v>
      </c>
      <c r="U112" t="s">
        <v>456</v>
      </c>
      <c r="V112" t="s">
        <v>457</v>
      </c>
      <c r="W112" t="s">
        <v>458</v>
      </c>
    </row>
    <row r="113" spans="1:29" x14ac:dyDescent="0.35">
      <c r="A113">
        <v>112</v>
      </c>
      <c r="B113">
        <v>2710</v>
      </c>
      <c r="C113" t="s">
        <v>29</v>
      </c>
      <c r="D113" t="s">
        <v>326</v>
      </c>
      <c r="E113" t="s">
        <v>459</v>
      </c>
      <c r="F113" s="1">
        <v>41365</v>
      </c>
      <c r="G113" s="1">
        <v>42136</v>
      </c>
      <c r="H113">
        <v>3</v>
      </c>
      <c r="I113">
        <v>1</v>
      </c>
      <c r="J113">
        <v>710</v>
      </c>
      <c r="K113">
        <v>2</v>
      </c>
      <c r="L113">
        <v>0</v>
      </c>
      <c r="M113">
        <v>1</v>
      </c>
      <c r="N113">
        <v>0</v>
      </c>
      <c r="O113">
        <v>0</v>
      </c>
      <c r="P113">
        <v>1</v>
      </c>
      <c r="Q113">
        <v>2</v>
      </c>
      <c r="R113">
        <v>13</v>
      </c>
      <c r="S113">
        <v>1</v>
      </c>
      <c r="T113">
        <v>0</v>
      </c>
      <c r="U113" t="s">
        <v>460</v>
      </c>
      <c r="V113" t="s">
        <v>461</v>
      </c>
      <c r="W113" t="s">
        <v>462</v>
      </c>
    </row>
    <row r="114" spans="1:29" x14ac:dyDescent="0.35">
      <c r="A114">
        <v>113</v>
      </c>
      <c r="B114">
        <v>2710</v>
      </c>
      <c r="C114" t="s">
        <v>29</v>
      </c>
      <c r="D114" t="s">
        <v>326</v>
      </c>
      <c r="E114" t="s">
        <v>463</v>
      </c>
      <c r="F114" s="1">
        <v>41541</v>
      </c>
      <c r="G114" s="1">
        <v>42072</v>
      </c>
      <c r="H114">
        <v>3</v>
      </c>
      <c r="I114">
        <v>2</v>
      </c>
      <c r="J114">
        <v>710</v>
      </c>
      <c r="K114">
        <v>2</v>
      </c>
      <c r="L114">
        <v>0</v>
      </c>
      <c r="M114">
        <v>1</v>
      </c>
      <c r="N114">
        <v>0</v>
      </c>
      <c r="O114">
        <v>0</v>
      </c>
      <c r="P114">
        <v>3</v>
      </c>
      <c r="Q114">
        <v>2</v>
      </c>
      <c r="R114">
        <v>17</v>
      </c>
      <c r="S114">
        <v>0</v>
      </c>
      <c r="T114">
        <v>0</v>
      </c>
      <c r="U114" t="s">
        <v>464</v>
      </c>
      <c r="V114" t="s">
        <v>465</v>
      </c>
      <c r="W114" t="s">
        <v>466</v>
      </c>
    </row>
    <row r="115" spans="1:29" x14ac:dyDescent="0.35">
      <c r="A115">
        <v>114</v>
      </c>
      <c r="B115">
        <v>2710</v>
      </c>
      <c r="C115" t="s">
        <v>29</v>
      </c>
      <c r="D115" t="s">
        <v>326</v>
      </c>
      <c r="E115" t="s">
        <v>467</v>
      </c>
      <c r="F115" s="1">
        <v>41640</v>
      </c>
      <c r="G115" s="1">
        <v>43344</v>
      </c>
      <c r="H115">
        <v>3</v>
      </c>
      <c r="I115">
        <v>1</v>
      </c>
      <c r="J115">
        <v>710</v>
      </c>
      <c r="K115">
        <v>3</v>
      </c>
      <c r="L115">
        <v>0</v>
      </c>
      <c r="M115">
        <v>1</v>
      </c>
      <c r="N115">
        <v>0</v>
      </c>
      <c r="O115">
        <v>0</v>
      </c>
      <c r="P115">
        <v>4</v>
      </c>
      <c r="Q115">
        <v>2</v>
      </c>
      <c r="R115">
        <v>13</v>
      </c>
      <c r="S115">
        <v>1</v>
      </c>
      <c r="T115">
        <v>0</v>
      </c>
      <c r="U115" t="s">
        <v>468</v>
      </c>
      <c r="V115" t="s">
        <v>469</v>
      </c>
      <c r="W115" t="s">
        <v>470</v>
      </c>
      <c r="X115" t="s">
        <v>471</v>
      </c>
      <c r="Y115" t="s">
        <v>472</v>
      </c>
      <c r="AA115" t="s">
        <v>470</v>
      </c>
      <c r="AC115" t="s">
        <v>469</v>
      </c>
    </row>
    <row r="116" spans="1:29" x14ac:dyDescent="0.35">
      <c r="A116">
        <v>115</v>
      </c>
      <c r="B116">
        <v>2710</v>
      </c>
      <c r="C116" t="s">
        <v>29</v>
      </c>
      <c r="D116" t="s">
        <v>326</v>
      </c>
      <c r="E116" t="s">
        <v>473</v>
      </c>
      <c r="F116" s="1">
        <v>41671</v>
      </c>
      <c r="G116" s="1">
        <v>41682</v>
      </c>
      <c r="H116">
        <v>3</v>
      </c>
      <c r="I116">
        <v>3</v>
      </c>
      <c r="J116">
        <v>710</v>
      </c>
      <c r="K116">
        <v>2</v>
      </c>
      <c r="L116">
        <v>0</v>
      </c>
      <c r="M116">
        <v>1</v>
      </c>
      <c r="N116">
        <v>0</v>
      </c>
      <c r="O116">
        <v>0</v>
      </c>
      <c r="P116">
        <v>1</v>
      </c>
      <c r="Q116">
        <v>2</v>
      </c>
      <c r="R116">
        <v>11</v>
      </c>
      <c r="S116">
        <v>0</v>
      </c>
      <c r="T116">
        <v>0</v>
      </c>
      <c r="U116" t="s">
        <v>474</v>
      </c>
      <c r="V116" t="s">
        <v>475</v>
      </c>
      <c r="W116" t="s">
        <v>476</v>
      </c>
    </row>
    <row r="117" spans="1:29" x14ac:dyDescent="0.35">
      <c r="A117">
        <v>116</v>
      </c>
      <c r="B117">
        <v>2710</v>
      </c>
      <c r="C117" t="s">
        <v>29</v>
      </c>
      <c r="D117" t="s">
        <v>326</v>
      </c>
      <c r="E117" t="s">
        <v>477</v>
      </c>
      <c r="F117" s="1">
        <v>41699</v>
      </c>
      <c r="G117" s="1">
        <v>42081</v>
      </c>
      <c r="H117">
        <v>3</v>
      </c>
      <c r="I117">
        <v>1</v>
      </c>
      <c r="J117">
        <v>710</v>
      </c>
      <c r="K117">
        <v>2</v>
      </c>
      <c r="L117">
        <v>0</v>
      </c>
      <c r="M117">
        <v>1</v>
      </c>
      <c r="N117">
        <v>0</v>
      </c>
      <c r="O117">
        <v>0</v>
      </c>
      <c r="P117">
        <v>3</v>
      </c>
      <c r="Q117">
        <v>2</v>
      </c>
      <c r="R117">
        <v>13</v>
      </c>
      <c r="S117">
        <v>1</v>
      </c>
      <c r="T117">
        <v>0</v>
      </c>
      <c r="U117" t="s">
        <v>478</v>
      </c>
      <c r="V117" t="s">
        <v>479</v>
      </c>
      <c r="W117" t="s">
        <v>480</v>
      </c>
    </row>
    <row r="118" spans="1:29" x14ac:dyDescent="0.35">
      <c r="A118">
        <v>117</v>
      </c>
      <c r="B118">
        <v>2710</v>
      </c>
      <c r="C118" t="s">
        <v>29</v>
      </c>
      <c r="D118" t="s">
        <v>326</v>
      </c>
      <c r="E118" t="s">
        <v>481</v>
      </c>
      <c r="F118" s="1">
        <v>41713</v>
      </c>
      <c r="G118" s="1">
        <v>42080</v>
      </c>
      <c r="H118">
        <v>3</v>
      </c>
      <c r="I118">
        <v>2</v>
      </c>
      <c r="J118">
        <v>710</v>
      </c>
      <c r="K118">
        <v>3</v>
      </c>
      <c r="L118">
        <v>0</v>
      </c>
      <c r="M118">
        <v>1</v>
      </c>
      <c r="N118">
        <v>1</v>
      </c>
      <c r="O118">
        <v>0</v>
      </c>
      <c r="P118">
        <v>4</v>
      </c>
      <c r="Q118">
        <v>2</v>
      </c>
      <c r="R118">
        <v>11</v>
      </c>
      <c r="S118">
        <v>0</v>
      </c>
      <c r="T118">
        <v>0</v>
      </c>
      <c r="U118" t="s">
        <v>482</v>
      </c>
      <c r="V118" t="s">
        <v>483</v>
      </c>
      <c r="W118" t="s">
        <v>484</v>
      </c>
    </row>
    <row r="119" spans="1:29" x14ac:dyDescent="0.35">
      <c r="A119">
        <v>118</v>
      </c>
      <c r="B119">
        <v>2710</v>
      </c>
      <c r="C119" t="s">
        <v>29</v>
      </c>
      <c r="D119" t="s">
        <v>326</v>
      </c>
      <c r="E119" t="s">
        <v>485</v>
      </c>
      <c r="F119" s="1">
        <v>41764</v>
      </c>
      <c r="G119" s="1">
        <v>42033</v>
      </c>
      <c r="H119">
        <v>3</v>
      </c>
      <c r="I119">
        <v>1</v>
      </c>
      <c r="J119">
        <v>710</v>
      </c>
      <c r="K119">
        <v>2</v>
      </c>
      <c r="L119">
        <v>0</v>
      </c>
      <c r="M119">
        <v>1</v>
      </c>
      <c r="N119">
        <v>0</v>
      </c>
      <c r="O119">
        <v>0</v>
      </c>
      <c r="P119">
        <v>3</v>
      </c>
      <c r="Q119">
        <v>2</v>
      </c>
      <c r="R119">
        <v>12</v>
      </c>
      <c r="S119">
        <v>0</v>
      </c>
      <c r="T119">
        <v>0</v>
      </c>
      <c r="U119" t="s">
        <v>486</v>
      </c>
      <c r="V119" t="s">
        <v>487</v>
      </c>
      <c r="W119" t="s">
        <v>488</v>
      </c>
    </row>
    <row r="120" spans="1:29" x14ac:dyDescent="0.35">
      <c r="A120">
        <v>119</v>
      </c>
      <c r="B120">
        <v>2710</v>
      </c>
      <c r="C120" t="s">
        <v>29</v>
      </c>
      <c r="D120" t="s">
        <v>326</v>
      </c>
      <c r="E120" t="s">
        <v>489</v>
      </c>
      <c r="F120" s="1">
        <v>41883</v>
      </c>
      <c r="G120" s="1">
        <v>42210</v>
      </c>
      <c r="H120">
        <v>3</v>
      </c>
      <c r="I120">
        <v>1</v>
      </c>
      <c r="J120">
        <v>710</v>
      </c>
      <c r="K120">
        <v>2</v>
      </c>
      <c r="L120">
        <v>0</v>
      </c>
      <c r="M120">
        <v>1</v>
      </c>
      <c r="N120">
        <v>0</v>
      </c>
      <c r="O120">
        <v>0</v>
      </c>
      <c r="P120">
        <v>3</v>
      </c>
      <c r="Q120">
        <v>2</v>
      </c>
      <c r="R120">
        <v>12</v>
      </c>
      <c r="S120">
        <v>0</v>
      </c>
      <c r="T120">
        <v>0</v>
      </c>
      <c r="U120" t="s">
        <v>490</v>
      </c>
      <c r="V120" t="s">
        <v>491</v>
      </c>
      <c r="W120" t="s">
        <v>492</v>
      </c>
    </row>
    <row r="121" spans="1:29" x14ac:dyDescent="0.35">
      <c r="A121">
        <v>120</v>
      </c>
      <c r="B121">
        <v>2710</v>
      </c>
      <c r="C121" t="s">
        <v>29</v>
      </c>
      <c r="D121" t="s">
        <v>326</v>
      </c>
      <c r="E121" t="s">
        <v>493</v>
      </c>
      <c r="F121" s="1">
        <v>41949</v>
      </c>
      <c r="G121" s="1">
        <v>41950</v>
      </c>
      <c r="H121">
        <v>3</v>
      </c>
      <c r="I121">
        <v>2</v>
      </c>
      <c r="J121">
        <v>710</v>
      </c>
      <c r="K121">
        <v>3</v>
      </c>
      <c r="L121">
        <v>0</v>
      </c>
      <c r="M121">
        <v>1</v>
      </c>
      <c r="N121">
        <v>0</v>
      </c>
      <c r="O121">
        <v>0</v>
      </c>
      <c r="P121">
        <v>3</v>
      </c>
      <c r="Q121">
        <v>2</v>
      </c>
      <c r="R121">
        <v>11</v>
      </c>
      <c r="S121">
        <v>0</v>
      </c>
      <c r="T121">
        <v>0</v>
      </c>
      <c r="U121" t="s">
        <v>494</v>
      </c>
      <c r="V121" t="s">
        <v>495</v>
      </c>
    </row>
    <row r="122" spans="1:29" x14ac:dyDescent="0.35">
      <c r="A122">
        <v>121</v>
      </c>
      <c r="B122">
        <v>2710</v>
      </c>
      <c r="C122" t="s">
        <v>29</v>
      </c>
      <c r="D122" t="s">
        <v>326</v>
      </c>
      <c r="E122" t="s">
        <v>496</v>
      </c>
      <c r="F122" s="1">
        <v>41951</v>
      </c>
      <c r="G122" s="1">
        <v>41953</v>
      </c>
      <c r="H122">
        <v>3</v>
      </c>
      <c r="I122">
        <v>2</v>
      </c>
      <c r="J122">
        <v>710</v>
      </c>
      <c r="K122">
        <v>2</v>
      </c>
      <c r="L122">
        <v>0</v>
      </c>
      <c r="M122">
        <v>1</v>
      </c>
      <c r="N122">
        <v>0</v>
      </c>
      <c r="O122">
        <v>0</v>
      </c>
      <c r="P122">
        <v>3</v>
      </c>
      <c r="Q122">
        <v>2</v>
      </c>
      <c r="R122">
        <v>15</v>
      </c>
      <c r="S122">
        <v>0</v>
      </c>
      <c r="T122">
        <v>0</v>
      </c>
      <c r="U122" t="s">
        <v>497</v>
      </c>
      <c r="V122" t="s">
        <v>498</v>
      </c>
      <c r="W122" t="s">
        <v>499</v>
      </c>
    </row>
    <row r="123" spans="1:29" x14ac:dyDescent="0.35">
      <c r="A123">
        <v>122</v>
      </c>
      <c r="B123">
        <v>2710</v>
      </c>
      <c r="C123" t="s">
        <v>29</v>
      </c>
      <c r="D123" t="s">
        <v>326</v>
      </c>
      <c r="E123" t="s">
        <v>500</v>
      </c>
      <c r="F123" s="1">
        <v>41983</v>
      </c>
      <c r="G123" s="1">
        <v>42031</v>
      </c>
      <c r="H123">
        <v>3</v>
      </c>
      <c r="I123">
        <v>1</v>
      </c>
      <c r="J123">
        <v>710</v>
      </c>
      <c r="K123">
        <v>2</v>
      </c>
      <c r="L123">
        <v>0</v>
      </c>
      <c r="M123">
        <v>1</v>
      </c>
      <c r="N123">
        <v>0</v>
      </c>
      <c r="O123">
        <v>0</v>
      </c>
      <c r="P123">
        <v>3</v>
      </c>
      <c r="Q123">
        <v>2</v>
      </c>
      <c r="R123">
        <v>12</v>
      </c>
      <c r="S123">
        <v>0</v>
      </c>
      <c r="T123">
        <v>0</v>
      </c>
      <c r="U123" t="s">
        <v>501</v>
      </c>
      <c r="V123" t="s">
        <v>502</v>
      </c>
      <c r="W123" t="s">
        <v>503</v>
      </c>
    </row>
    <row r="124" spans="1:29" x14ac:dyDescent="0.35">
      <c r="A124">
        <v>123</v>
      </c>
      <c r="B124">
        <v>2710</v>
      </c>
      <c r="C124" t="s">
        <v>29</v>
      </c>
      <c r="D124" t="s">
        <v>326</v>
      </c>
      <c r="E124" t="s">
        <v>504</v>
      </c>
      <c r="F124" s="1">
        <v>42089</v>
      </c>
      <c r="G124" s="1">
        <v>42094</v>
      </c>
      <c r="H124">
        <v>2</v>
      </c>
      <c r="I124">
        <v>1</v>
      </c>
      <c r="J124">
        <v>710</v>
      </c>
      <c r="K124">
        <v>1</v>
      </c>
      <c r="L124">
        <v>0</v>
      </c>
      <c r="M124">
        <v>1</v>
      </c>
      <c r="N124">
        <v>0</v>
      </c>
      <c r="O124">
        <v>0</v>
      </c>
      <c r="P124">
        <v>4</v>
      </c>
      <c r="Q124">
        <v>1</v>
      </c>
      <c r="R124">
        <v>13</v>
      </c>
      <c r="S124">
        <v>1</v>
      </c>
      <c r="T124">
        <v>0</v>
      </c>
      <c r="U124" t="s">
        <v>505</v>
      </c>
      <c r="V124" t="s">
        <v>506</v>
      </c>
      <c r="W124" t="s">
        <v>507</v>
      </c>
    </row>
    <row r="125" spans="1:29" x14ac:dyDescent="0.35">
      <c r="A125">
        <v>124</v>
      </c>
      <c r="B125">
        <v>2710</v>
      </c>
      <c r="C125" t="s">
        <v>29</v>
      </c>
      <c r="D125" t="s">
        <v>326</v>
      </c>
      <c r="E125" t="s">
        <v>508</v>
      </c>
      <c r="F125" s="1">
        <v>42149</v>
      </c>
      <c r="G125" s="1">
        <v>42160</v>
      </c>
      <c r="H125">
        <v>3</v>
      </c>
      <c r="I125">
        <v>1</v>
      </c>
      <c r="J125">
        <v>710</v>
      </c>
      <c r="K125">
        <v>3</v>
      </c>
      <c r="L125">
        <v>0</v>
      </c>
      <c r="M125">
        <v>1</v>
      </c>
      <c r="N125">
        <v>0</v>
      </c>
      <c r="O125">
        <v>0</v>
      </c>
      <c r="P125">
        <v>3</v>
      </c>
      <c r="Q125">
        <v>2</v>
      </c>
      <c r="R125">
        <v>15</v>
      </c>
      <c r="S125">
        <v>1</v>
      </c>
      <c r="T125">
        <v>0</v>
      </c>
      <c r="U125" t="s">
        <v>509</v>
      </c>
      <c r="V125" t="s">
        <v>510</v>
      </c>
      <c r="W125" t="s">
        <v>511</v>
      </c>
    </row>
    <row r="126" spans="1:29" x14ac:dyDescent="0.35">
      <c r="A126">
        <v>125</v>
      </c>
      <c r="B126">
        <v>2710</v>
      </c>
      <c r="C126" t="s">
        <v>29</v>
      </c>
      <c r="D126" t="s">
        <v>326</v>
      </c>
      <c r="E126" t="s">
        <v>512</v>
      </c>
      <c r="F126" s="1">
        <v>42736</v>
      </c>
      <c r="G126" s="1">
        <v>43585</v>
      </c>
      <c r="H126">
        <v>3</v>
      </c>
      <c r="I126">
        <v>1</v>
      </c>
      <c r="J126">
        <v>710</v>
      </c>
      <c r="K126">
        <v>3</v>
      </c>
      <c r="L126">
        <v>0</v>
      </c>
      <c r="M126">
        <v>1</v>
      </c>
      <c r="N126">
        <v>0</v>
      </c>
      <c r="O126">
        <v>0</v>
      </c>
      <c r="P126">
        <v>3</v>
      </c>
      <c r="Q126">
        <v>1</v>
      </c>
      <c r="R126">
        <v>12</v>
      </c>
      <c r="S126">
        <v>0</v>
      </c>
      <c r="T126">
        <v>0</v>
      </c>
      <c r="U126" t="s">
        <v>513</v>
      </c>
      <c r="V126" t="s">
        <v>514</v>
      </c>
      <c r="W126" t="s">
        <v>515</v>
      </c>
      <c r="X126" t="s">
        <v>516</v>
      </c>
    </row>
    <row r="127" spans="1:29" x14ac:dyDescent="0.35">
      <c r="A127">
        <v>126</v>
      </c>
      <c r="B127">
        <v>2710</v>
      </c>
      <c r="C127" t="s">
        <v>29</v>
      </c>
      <c r="D127" t="s">
        <v>326</v>
      </c>
      <c r="E127" t="s">
        <v>517</v>
      </c>
      <c r="F127" s="1">
        <v>42795</v>
      </c>
      <c r="G127" s="1">
        <v>43038</v>
      </c>
      <c r="H127">
        <v>3</v>
      </c>
      <c r="I127">
        <v>1</v>
      </c>
      <c r="J127">
        <v>710</v>
      </c>
      <c r="K127">
        <v>3</v>
      </c>
      <c r="L127">
        <v>0</v>
      </c>
      <c r="M127">
        <v>1</v>
      </c>
      <c r="N127">
        <v>0</v>
      </c>
      <c r="O127">
        <v>0</v>
      </c>
      <c r="P127">
        <v>4</v>
      </c>
      <c r="Q127">
        <v>4</v>
      </c>
      <c r="R127">
        <v>9</v>
      </c>
      <c r="S127">
        <v>0</v>
      </c>
      <c r="T127">
        <v>0</v>
      </c>
      <c r="U127" t="s">
        <v>518</v>
      </c>
      <c r="V127" t="s">
        <v>254</v>
      </c>
      <c r="W127" t="s">
        <v>519</v>
      </c>
      <c r="X127" t="s">
        <v>520</v>
      </c>
      <c r="Y127" t="s">
        <v>521</v>
      </c>
      <c r="Z127" t="s">
        <v>522</v>
      </c>
      <c r="AA127" t="s">
        <v>523</v>
      </c>
    </row>
    <row r="128" spans="1:29" x14ac:dyDescent="0.35">
      <c r="A128">
        <v>127</v>
      </c>
      <c r="B128">
        <v>2710</v>
      </c>
      <c r="C128" t="s">
        <v>29</v>
      </c>
      <c r="D128" t="s">
        <v>326</v>
      </c>
      <c r="E128" t="s">
        <v>524</v>
      </c>
      <c r="F128" s="1">
        <v>42826</v>
      </c>
      <c r="G128" s="1">
        <v>43560</v>
      </c>
      <c r="H128">
        <v>3</v>
      </c>
      <c r="I128">
        <v>1</v>
      </c>
      <c r="J128">
        <v>710</v>
      </c>
      <c r="K128">
        <v>3</v>
      </c>
      <c r="L128">
        <v>0</v>
      </c>
      <c r="M128">
        <v>1</v>
      </c>
      <c r="N128">
        <v>0</v>
      </c>
      <c r="O128">
        <v>0</v>
      </c>
      <c r="P128">
        <v>3</v>
      </c>
      <c r="Q128">
        <v>2</v>
      </c>
      <c r="R128">
        <v>17</v>
      </c>
      <c r="S128">
        <v>1</v>
      </c>
      <c r="T128">
        <v>0</v>
      </c>
      <c r="U128" t="s">
        <v>525</v>
      </c>
      <c r="V128" t="s">
        <v>526</v>
      </c>
      <c r="W128" t="s">
        <v>527</v>
      </c>
    </row>
    <row r="129" spans="1:29" x14ac:dyDescent="0.35">
      <c r="A129">
        <v>128</v>
      </c>
      <c r="B129">
        <v>2710</v>
      </c>
      <c r="C129" t="s">
        <v>29</v>
      </c>
      <c r="D129" t="s">
        <v>326</v>
      </c>
      <c r="E129" t="s">
        <v>528</v>
      </c>
      <c r="F129" s="1">
        <v>42905</v>
      </c>
      <c r="G129" s="1">
        <v>43270</v>
      </c>
      <c r="H129">
        <v>3</v>
      </c>
      <c r="I129">
        <v>1</v>
      </c>
      <c r="J129">
        <v>710</v>
      </c>
      <c r="K129">
        <v>1</v>
      </c>
      <c r="L129">
        <v>1</v>
      </c>
      <c r="M129">
        <v>1</v>
      </c>
      <c r="N129">
        <v>0</v>
      </c>
      <c r="O129">
        <v>0</v>
      </c>
      <c r="P129">
        <v>3</v>
      </c>
      <c r="Q129">
        <v>1</v>
      </c>
      <c r="R129">
        <v>3</v>
      </c>
      <c r="S129">
        <v>1</v>
      </c>
      <c r="T129">
        <v>0</v>
      </c>
      <c r="U129" t="s">
        <v>529</v>
      </c>
      <c r="V129" t="s">
        <v>530</v>
      </c>
      <c r="W129" t="s">
        <v>531</v>
      </c>
      <c r="X129" t="s">
        <v>532</v>
      </c>
    </row>
    <row r="130" spans="1:29" x14ac:dyDescent="0.35">
      <c r="A130">
        <v>129</v>
      </c>
      <c r="B130">
        <v>2710</v>
      </c>
      <c r="C130" t="s">
        <v>29</v>
      </c>
      <c r="D130" t="s">
        <v>326</v>
      </c>
      <c r="E130" t="s">
        <v>533</v>
      </c>
      <c r="F130" s="1">
        <v>43040</v>
      </c>
      <c r="G130" s="1">
        <v>43344</v>
      </c>
      <c r="H130">
        <v>3</v>
      </c>
      <c r="I130">
        <v>3</v>
      </c>
      <c r="J130">
        <v>710</v>
      </c>
      <c r="K130">
        <v>3</v>
      </c>
      <c r="L130">
        <v>0</v>
      </c>
      <c r="M130">
        <v>1</v>
      </c>
      <c r="N130">
        <v>0</v>
      </c>
      <c r="O130">
        <v>0</v>
      </c>
      <c r="P130">
        <v>4</v>
      </c>
      <c r="Q130">
        <v>2</v>
      </c>
      <c r="R130">
        <v>11</v>
      </c>
      <c r="S130">
        <v>1</v>
      </c>
      <c r="T130">
        <v>0</v>
      </c>
      <c r="U130" t="s">
        <v>534</v>
      </c>
      <c r="V130" t="s">
        <v>535</v>
      </c>
      <c r="AA130" t="s">
        <v>470</v>
      </c>
      <c r="AC130" t="s">
        <v>469</v>
      </c>
    </row>
    <row r="131" spans="1:29" x14ac:dyDescent="0.35">
      <c r="A131">
        <v>130</v>
      </c>
      <c r="B131">
        <v>2710</v>
      </c>
      <c r="C131" t="s">
        <v>29</v>
      </c>
      <c r="D131" t="s">
        <v>326</v>
      </c>
      <c r="E131" t="s">
        <v>536</v>
      </c>
      <c r="F131" s="1">
        <v>43101</v>
      </c>
      <c r="G131" s="1">
        <v>43160</v>
      </c>
      <c r="H131">
        <v>3</v>
      </c>
      <c r="I131">
        <v>3</v>
      </c>
      <c r="J131">
        <v>710</v>
      </c>
      <c r="K131">
        <v>3</v>
      </c>
      <c r="L131">
        <v>0</v>
      </c>
      <c r="M131">
        <v>1</v>
      </c>
      <c r="N131">
        <v>0</v>
      </c>
      <c r="O131">
        <v>0</v>
      </c>
      <c r="P131">
        <v>4</v>
      </c>
      <c r="Q131">
        <v>2</v>
      </c>
      <c r="R131">
        <v>11</v>
      </c>
      <c r="S131">
        <v>1</v>
      </c>
      <c r="T131">
        <v>0</v>
      </c>
      <c r="U131" t="s">
        <v>537</v>
      </c>
      <c r="V131" t="s">
        <v>538</v>
      </c>
      <c r="W131" t="s">
        <v>539</v>
      </c>
      <c r="X131" t="s">
        <v>540</v>
      </c>
    </row>
    <row r="132" spans="1:29" x14ac:dyDescent="0.35">
      <c r="A132">
        <v>131</v>
      </c>
      <c r="B132">
        <v>2710</v>
      </c>
      <c r="C132" t="s">
        <v>29</v>
      </c>
      <c r="D132" t="s">
        <v>326</v>
      </c>
      <c r="E132" t="s">
        <v>541</v>
      </c>
      <c r="F132" s="1">
        <v>43101</v>
      </c>
      <c r="G132" s="1">
        <v>43818</v>
      </c>
      <c r="H132">
        <v>3</v>
      </c>
      <c r="I132">
        <v>1</v>
      </c>
      <c r="J132">
        <v>710</v>
      </c>
      <c r="K132">
        <v>3</v>
      </c>
      <c r="L132">
        <v>0</v>
      </c>
      <c r="M132">
        <v>1</v>
      </c>
      <c r="N132">
        <v>0</v>
      </c>
      <c r="O132">
        <v>0</v>
      </c>
      <c r="P132">
        <v>4</v>
      </c>
      <c r="Q132">
        <v>4</v>
      </c>
      <c r="R132">
        <v>3</v>
      </c>
      <c r="S132">
        <v>1</v>
      </c>
      <c r="T132">
        <v>0</v>
      </c>
      <c r="U132" t="s">
        <v>542</v>
      </c>
      <c r="V132" t="s">
        <v>543</v>
      </c>
      <c r="W132" t="s">
        <v>544</v>
      </c>
    </row>
    <row r="133" spans="1:29" x14ac:dyDescent="0.35">
      <c r="A133">
        <v>132</v>
      </c>
      <c r="B133">
        <v>2710</v>
      </c>
      <c r="C133" t="s">
        <v>29</v>
      </c>
      <c r="D133" t="s">
        <v>326</v>
      </c>
      <c r="E133" t="s">
        <v>545</v>
      </c>
      <c r="F133" s="1">
        <v>43665</v>
      </c>
      <c r="G133" s="1">
        <v>43671</v>
      </c>
      <c r="H133">
        <v>3</v>
      </c>
      <c r="I133">
        <v>1</v>
      </c>
      <c r="J133">
        <v>710</v>
      </c>
      <c r="K133">
        <v>1</v>
      </c>
      <c r="L133">
        <v>0</v>
      </c>
      <c r="M133">
        <v>1</v>
      </c>
      <c r="N133">
        <v>0</v>
      </c>
      <c r="O133">
        <v>0</v>
      </c>
      <c r="P133">
        <v>3</v>
      </c>
      <c r="Q133">
        <v>1</v>
      </c>
      <c r="R133">
        <v>8</v>
      </c>
      <c r="S133">
        <v>1</v>
      </c>
      <c r="T133">
        <v>0</v>
      </c>
      <c r="U133" t="s">
        <v>546</v>
      </c>
      <c r="V133" t="s">
        <v>547</v>
      </c>
      <c r="W133" t="s">
        <v>548</v>
      </c>
    </row>
    <row r="134" spans="1:29" x14ac:dyDescent="0.35">
      <c r="A134">
        <v>133</v>
      </c>
      <c r="B134">
        <v>2710</v>
      </c>
      <c r="C134" t="s">
        <v>29</v>
      </c>
      <c r="D134" t="s">
        <v>326</v>
      </c>
      <c r="E134" t="s">
        <v>549</v>
      </c>
      <c r="F134" s="1">
        <v>43723</v>
      </c>
      <c r="G134" s="1">
        <v>44085</v>
      </c>
      <c r="H134">
        <v>3</v>
      </c>
      <c r="I134">
        <v>1</v>
      </c>
      <c r="J134">
        <v>710</v>
      </c>
      <c r="K134">
        <v>3</v>
      </c>
      <c r="L134">
        <v>0</v>
      </c>
      <c r="M134">
        <v>1</v>
      </c>
      <c r="N134">
        <v>0</v>
      </c>
      <c r="O134">
        <v>0</v>
      </c>
      <c r="P134">
        <v>3</v>
      </c>
      <c r="Q134">
        <v>4</v>
      </c>
      <c r="R134">
        <v>3</v>
      </c>
      <c r="S134">
        <v>0</v>
      </c>
      <c r="T134">
        <v>0</v>
      </c>
      <c r="U134" t="s">
        <v>550</v>
      </c>
      <c r="V134" t="s">
        <v>551</v>
      </c>
      <c r="W134" t="s">
        <v>552</v>
      </c>
      <c r="AA134" t="s">
        <v>553</v>
      </c>
      <c r="AC134" t="s">
        <v>554</v>
      </c>
    </row>
    <row r="135" spans="1:29" x14ac:dyDescent="0.35">
      <c r="A135">
        <v>134</v>
      </c>
      <c r="B135">
        <v>2710</v>
      </c>
      <c r="C135" t="s">
        <v>29</v>
      </c>
      <c r="D135" t="s">
        <v>326</v>
      </c>
      <c r="E135" t="s">
        <v>555</v>
      </c>
      <c r="F135" s="1">
        <v>43723</v>
      </c>
      <c r="G135" s="1">
        <v>44085</v>
      </c>
      <c r="H135">
        <v>3</v>
      </c>
      <c r="I135">
        <v>1</v>
      </c>
      <c r="J135">
        <v>710</v>
      </c>
      <c r="K135">
        <v>1</v>
      </c>
      <c r="L135">
        <v>0</v>
      </c>
      <c r="M135">
        <v>1</v>
      </c>
      <c r="N135">
        <v>0</v>
      </c>
      <c r="O135">
        <v>0</v>
      </c>
      <c r="P135">
        <v>3</v>
      </c>
      <c r="Q135">
        <v>4</v>
      </c>
      <c r="R135">
        <v>3</v>
      </c>
      <c r="S135">
        <v>1</v>
      </c>
      <c r="T135">
        <v>1</v>
      </c>
      <c r="U135" t="s">
        <v>550</v>
      </c>
      <c r="V135" t="s">
        <v>551</v>
      </c>
      <c r="W135" t="s">
        <v>552</v>
      </c>
      <c r="AA135" t="s">
        <v>556</v>
      </c>
      <c r="AC135" t="s">
        <v>557</v>
      </c>
    </row>
    <row r="136" spans="1:29" x14ac:dyDescent="0.35">
      <c r="A136">
        <v>135</v>
      </c>
      <c r="B136">
        <v>2710</v>
      </c>
      <c r="C136" t="s">
        <v>29</v>
      </c>
      <c r="D136" t="s">
        <v>326</v>
      </c>
      <c r="E136" t="s">
        <v>558</v>
      </c>
      <c r="F136" s="1">
        <v>43850</v>
      </c>
      <c r="G136" s="1">
        <v>43901</v>
      </c>
      <c r="H136">
        <v>3</v>
      </c>
      <c r="I136">
        <v>1</v>
      </c>
      <c r="J136">
        <v>710</v>
      </c>
      <c r="K136">
        <v>3</v>
      </c>
      <c r="L136">
        <v>0</v>
      </c>
      <c r="M136">
        <v>0</v>
      </c>
      <c r="N136">
        <v>0</v>
      </c>
      <c r="O136">
        <v>0</v>
      </c>
      <c r="P136">
        <v>4</v>
      </c>
      <c r="Q136">
        <v>2</v>
      </c>
      <c r="R136">
        <v>13</v>
      </c>
      <c r="S136">
        <v>1</v>
      </c>
      <c r="T136">
        <v>0</v>
      </c>
      <c r="U136" t="s">
        <v>559</v>
      </c>
      <c r="V136" t="s">
        <v>560</v>
      </c>
      <c r="W136" t="s">
        <v>561</v>
      </c>
    </row>
    <row r="137" spans="1:29" x14ac:dyDescent="0.35">
      <c r="A137">
        <v>136</v>
      </c>
      <c r="B137">
        <v>2710</v>
      </c>
      <c r="C137" t="s">
        <v>29</v>
      </c>
      <c r="D137" t="s">
        <v>326</v>
      </c>
      <c r="E137" t="s">
        <v>562</v>
      </c>
      <c r="F137" s="1">
        <v>43857</v>
      </c>
      <c r="G137" s="1">
        <v>43961</v>
      </c>
      <c r="H137">
        <v>3</v>
      </c>
      <c r="I137">
        <v>1</v>
      </c>
      <c r="J137">
        <v>710</v>
      </c>
      <c r="K137">
        <v>2</v>
      </c>
      <c r="L137">
        <v>0</v>
      </c>
      <c r="M137">
        <v>1</v>
      </c>
      <c r="N137">
        <v>0</v>
      </c>
      <c r="O137">
        <v>0</v>
      </c>
      <c r="P137">
        <v>3</v>
      </c>
      <c r="Q137">
        <v>2</v>
      </c>
      <c r="R137">
        <v>12</v>
      </c>
      <c r="S137">
        <v>0</v>
      </c>
      <c r="T137">
        <v>0</v>
      </c>
      <c r="U137" t="s">
        <v>563</v>
      </c>
      <c r="V137" t="s">
        <v>564</v>
      </c>
      <c r="W137" t="s">
        <v>565</v>
      </c>
      <c r="X137" t="s">
        <v>566</v>
      </c>
      <c r="AA137" t="s">
        <v>567</v>
      </c>
    </row>
    <row r="138" spans="1:29" x14ac:dyDescent="0.35">
      <c r="A138">
        <v>137</v>
      </c>
      <c r="B138">
        <v>2710</v>
      </c>
      <c r="C138" t="s">
        <v>29</v>
      </c>
      <c r="D138" t="s">
        <v>326</v>
      </c>
      <c r="E138" t="s">
        <v>568</v>
      </c>
      <c r="F138" s="1">
        <v>43891</v>
      </c>
      <c r="G138" s="1">
        <v>44104</v>
      </c>
      <c r="H138">
        <v>3.1</v>
      </c>
      <c r="I138">
        <v>2</v>
      </c>
      <c r="J138">
        <v>710</v>
      </c>
      <c r="K138">
        <v>3</v>
      </c>
      <c r="L138">
        <v>0</v>
      </c>
      <c r="M138">
        <v>0</v>
      </c>
      <c r="N138">
        <v>0</v>
      </c>
      <c r="O138">
        <v>0</v>
      </c>
      <c r="P138">
        <v>3</v>
      </c>
      <c r="Q138">
        <v>1</v>
      </c>
      <c r="R138">
        <v>11</v>
      </c>
      <c r="S138">
        <v>0</v>
      </c>
      <c r="T138">
        <v>0</v>
      </c>
      <c r="U138" t="s">
        <v>569</v>
      </c>
      <c r="V138" t="s">
        <v>570</v>
      </c>
      <c r="W138" t="s">
        <v>571</v>
      </c>
      <c r="X138" t="s">
        <v>572</v>
      </c>
      <c r="Y138" t="s">
        <v>573</v>
      </c>
    </row>
    <row r="139" spans="1:29" x14ac:dyDescent="0.35">
      <c r="A139">
        <v>138</v>
      </c>
      <c r="B139">
        <v>2710</v>
      </c>
      <c r="C139" t="s">
        <v>29</v>
      </c>
      <c r="D139" t="s">
        <v>326</v>
      </c>
      <c r="E139" t="s">
        <v>574</v>
      </c>
      <c r="F139" s="1">
        <v>43891</v>
      </c>
      <c r="G139" s="1">
        <v>44104</v>
      </c>
      <c r="H139">
        <v>3.1</v>
      </c>
      <c r="I139">
        <v>1</v>
      </c>
      <c r="J139">
        <v>710</v>
      </c>
      <c r="K139">
        <v>3</v>
      </c>
      <c r="L139">
        <v>0</v>
      </c>
      <c r="M139">
        <v>0</v>
      </c>
      <c r="N139">
        <v>0</v>
      </c>
      <c r="O139">
        <v>0</v>
      </c>
      <c r="P139">
        <v>3</v>
      </c>
      <c r="Q139">
        <v>1</v>
      </c>
      <c r="R139">
        <v>13</v>
      </c>
      <c r="S139">
        <v>1</v>
      </c>
      <c r="T139">
        <v>0</v>
      </c>
      <c r="U139" t="s">
        <v>575</v>
      </c>
      <c r="V139" t="s">
        <v>570</v>
      </c>
      <c r="W139" t="s">
        <v>571</v>
      </c>
      <c r="X139" t="s">
        <v>576</v>
      </c>
      <c r="Y139" t="s">
        <v>573</v>
      </c>
    </row>
    <row r="140" spans="1:29" x14ac:dyDescent="0.35">
      <c r="A140">
        <v>139</v>
      </c>
      <c r="B140">
        <v>2710</v>
      </c>
      <c r="C140" t="s">
        <v>29</v>
      </c>
      <c r="D140" t="s">
        <v>326</v>
      </c>
      <c r="E140" t="s">
        <v>577</v>
      </c>
      <c r="F140" s="1">
        <v>44201</v>
      </c>
      <c r="G140" s="1">
        <v>44257</v>
      </c>
      <c r="H140">
        <v>4.4000000000000004</v>
      </c>
      <c r="I140">
        <v>1</v>
      </c>
      <c r="J140">
        <v>710</v>
      </c>
      <c r="K140">
        <v>3</v>
      </c>
      <c r="L140">
        <v>0</v>
      </c>
      <c r="M140">
        <v>1</v>
      </c>
      <c r="N140">
        <v>0</v>
      </c>
      <c r="O140">
        <v>0</v>
      </c>
      <c r="P140">
        <v>4</v>
      </c>
      <c r="Q140">
        <v>1</v>
      </c>
      <c r="R140">
        <v>13</v>
      </c>
      <c r="S140">
        <v>1</v>
      </c>
      <c r="T140">
        <v>0</v>
      </c>
      <c r="U140" t="s">
        <v>578</v>
      </c>
      <c r="V140" t="s">
        <v>579</v>
      </c>
      <c r="W140" t="s">
        <v>580</v>
      </c>
      <c r="X140" t="s">
        <v>581</v>
      </c>
      <c r="Y140" t="s">
        <v>582</v>
      </c>
    </row>
    <row r="141" spans="1:29" x14ac:dyDescent="0.35">
      <c r="A141">
        <v>140</v>
      </c>
      <c r="B141">
        <v>2731</v>
      </c>
      <c r="C141" t="s">
        <v>29</v>
      </c>
      <c r="D141" t="s">
        <v>583</v>
      </c>
      <c r="E141" t="s">
        <v>584</v>
      </c>
      <c r="F141" s="1">
        <v>39998</v>
      </c>
      <c r="G141" s="1">
        <v>40001</v>
      </c>
      <c r="H141">
        <v>2</v>
      </c>
      <c r="I141">
        <v>2</v>
      </c>
      <c r="J141">
        <v>731</v>
      </c>
      <c r="K141">
        <v>1</v>
      </c>
      <c r="L141">
        <v>0</v>
      </c>
      <c r="M141">
        <v>1</v>
      </c>
      <c r="N141">
        <v>0</v>
      </c>
      <c r="O141">
        <v>0</v>
      </c>
      <c r="P141">
        <v>2</v>
      </c>
      <c r="Q141">
        <v>1</v>
      </c>
      <c r="R141">
        <v>2</v>
      </c>
      <c r="S141">
        <v>0</v>
      </c>
      <c r="T141">
        <v>0</v>
      </c>
      <c r="U141" t="s">
        <v>585</v>
      </c>
      <c r="V141" t="s">
        <v>586</v>
      </c>
      <c r="W141" t="s">
        <v>587</v>
      </c>
    </row>
    <row r="142" spans="1:29" x14ac:dyDescent="0.35">
      <c r="A142">
        <v>141</v>
      </c>
      <c r="B142">
        <v>2731</v>
      </c>
      <c r="C142" t="s">
        <v>29</v>
      </c>
      <c r="D142" t="s">
        <v>583</v>
      </c>
      <c r="E142" t="s">
        <v>588</v>
      </c>
      <c r="F142" s="1">
        <v>40238</v>
      </c>
      <c r="G142" s="1">
        <v>40298</v>
      </c>
      <c r="H142">
        <v>4.3</v>
      </c>
      <c r="I142">
        <v>3</v>
      </c>
      <c r="J142">
        <v>2</v>
      </c>
      <c r="K142">
        <v>4</v>
      </c>
      <c r="L142">
        <v>0</v>
      </c>
      <c r="M142">
        <v>0</v>
      </c>
      <c r="N142">
        <v>0</v>
      </c>
      <c r="O142">
        <v>0</v>
      </c>
      <c r="P142">
        <v>5</v>
      </c>
      <c r="Q142">
        <v>2</v>
      </c>
      <c r="R142">
        <v>14</v>
      </c>
      <c r="S142">
        <v>1</v>
      </c>
      <c r="T142">
        <v>0</v>
      </c>
      <c r="U142" t="s">
        <v>589</v>
      </c>
      <c r="V142" t="s">
        <v>590</v>
      </c>
    </row>
    <row r="143" spans="1:29" x14ac:dyDescent="0.35">
      <c r="A143">
        <v>142</v>
      </c>
      <c r="B143">
        <v>2731</v>
      </c>
      <c r="C143" t="s">
        <v>29</v>
      </c>
      <c r="D143" t="s">
        <v>583</v>
      </c>
      <c r="E143" t="s">
        <v>591</v>
      </c>
      <c r="F143" s="1">
        <v>40603</v>
      </c>
      <c r="G143" s="1">
        <v>40606</v>
      </c>
      <c r="H143">
        <v>2</v>
      </c>
      <c r="I143">
        <v>2</v>
      </c>
      <c r="J143">
        <v>731</v>
      </c>
      <c r="K143">
        <v>1</v>
      </c>
      <c r="L143">
        <v>1</v>
      </c>
      <c r="M143">
        <v>1</v>
      </c>
      <c r="N143">
        <v>0</v>
      </c>
      <c r="O143">
        <v>0</v>
      </c>
      <c r="P143">
        <v>2</v>
      </c>
      <c r="Q143">
        <v>1</v>
      </c>
      <c r="R143">
        <v>11</v>
      </c>
      <c r="S143">
        <v>0</v>
      </c>
      <c r="T143">
        <v>0</v>
      </c>
      <c r="U143" t="s">
        <v>592</v>
      </c>
      <c r="V143" t="s">
        <v>593</v>
      </c>
    </row>
    <row r="144" spans="1:29" x14ac:dyDescent="0.35">
      <c r="A144">
        <v>143</v>
      </c>
      <c r="B144">
        <v>2731</v>
      </c>
      <c r="C144" t="s">
        <v>29</v>
      </c>
      <c r="D144" t="s">
        <v>583</v>
      </c>
      <c r="E144" t="s">
        <v>594</v>
      </c>
      <c r="F144" s="1">
        <v>40884</v>
      </c>
      <c r="G144" s="1">
        <v>40884</v>
      </c>
      <c r="H144">
        <v>1</v>
      </c>
      <c r="I144">
        <v>2</v>
      </c>
      <c r="J144">
        <v>731</v>
      </c>
      <c r="K144">
        <v>1</v>
      </c>
      <c r="L144">
        <v>1</v>
      </c>
      <c r="M144">
        <v>1</v>
      </c>
      <c r="N144">
        <v>0</v>
      </c>
      <c r="O144">
        <v>1</v>
      </c>
      <c r="P144">
        <v>2</v>
      </c>
      <c r="Q144">
        <v>1</v>
      </c>
      <c r="R144">
        <v>14</v>
      </c>
      <c r="S144">
        <v>0</v>
      </c>
      <c r="T144">
        <v>0</v>
      </c>
      <c r="U144" t="s">
        <v>595</v>
      </c>
      <c r="V144" t="s">
        <v>596</v>
      </c>
      <c r="W144" t="s">
        <v>597</v>
      </c>
    </row>
    <row r="145" spans="1:28" x14ac:dyDescent="0.35">
      <c r="A145">
        <v>144</v>
      </c>
      <c r="B145">
        <v>2731</v>
      </c>
      <c r="C145" t="s">
        <v>29</v>
      </c>
      <c r="D145" t="s">
        <v>583</v>
      </c>
      <c r="E145" t="s">
        <v>598</v>
      </c>
      <c r="F145" s="1">
        <v>41967</v>
      </c>
      <c r="G145" s="1">
        <v>41968</v>
      </c>
      <c r="H145">
        <v>3</v>
      </c>
      <c r="I145">
        <v>2</v>
      </c>
      <c r="J145">
        <v>731</v>
      </c>
      <c r="K145">
        <v>4</v>
      </c>
      <c r="L145">
        <v>1</v>
      </c>
      <c r="M145">
        <v>1</v>
      </c>
      <c r="N145">
        <v>0</v>
      </c>
      <c r="O145">
        <v>0</v>
      </c>
      <c r="P145">
        <v>4</v>
      </c>
      <c r="Q145">
        <v>1</v>
      </c>
      <c r="R145">
        <v>2</v>
      </c>
      <c r="S145">
        <v>0</v>
      </c>
      <c r="T145">
        <v>0</v>
      </c>
      <c r="U145" t="s">
        <v>599</v>
      </c>
      <c r="V145" t="s">
        <v>600</v>
      </c>
      <c r="W145" t="s">
        <v>601</v>
      </c>
    </row>
    <row r="146" spans="1:28" x14ac:dyDescent="0.35">
      <c r="A146">
        <v>145</v>
      </c>
      <c r="B146">
        <v>2731</v>
      </c>
      <c r="C146" t="s">
        <v>29</v>
      </c>
      <c r="D146" t="s">
        <v>583</v>
      </c>
      <c r="E146" t="s">
        <v>602</v>
      </c>
      <c r="F146" s="1">
        <v>42318</v>
      </c>
      <c r="G146" s="1">
        <v>42849</v>
      </c>
      <c r="H146">
        <v>4.3</v>
      </c>
      <c r="I146">
        <v>3</v>
      </c>
      <c r="J146">
        <v>2</v>
      </c>
      <c r="K146">
        <v>4</v>
      </c>
      <c r="L146">
        <v>0</v>
      </c>
      <c r="M146">
        <v>1</v>
      </c>
      <c r="N146">
        <v>0</v>
      </c>
      <c r="O146">
        <v>0</v>
      </c>
      <c r="P146">
        <v>6</v>
      </c>
      <c r="Q146">
        <v>2</v>
      </c>
      <c r="R146">
        <v>13</v>
      </c>
      <c r="S146">
        <v>1</v>
      </c>
      <c r="T146">
        <v>0</v>
      </c>
      <c r="U146" t="s">
        <v>603</v>
      </c>
      <c r="V146" t="s">
        <v>604</v>
      </c>
    </row>
    <row r="147" spans="1:28" x14ac:dyDescent="0.35">
      <c r="A147">
        <v>146</v>
      </c>
      <c r="B147">
        <v>2731</v>
      </c>
      <c r="C147" t="s">
        <v>29</v>
      </c>
      <c r="D147" t="s">
        <v>583</v>
      </c>
      <c r="E147" t="s">
        <v>605</v>
      </c>
      <c r="F147" s="1">
        <v>42618</v>
      </c>
      <c r="G147" s="1">
        <v>42710</v>
      </c>
      <c r="H147">
        <v>3</v>
      </c>
      <c r="I147">
        <v>1</v>
      </c>
      <c r="J147">
        <v>731</v>
      </c>
      <c r="K147">
        <v>1</v>
      </c>
      <c r="L147">
        <v>0</v>
      </c>
      <c r="M147">
        <v>1</v>
      </c>
      <c r="N147">
        <v>0</v>
      </c>
      <c r="O147">
        <v>0</v>
      </c>
      <c r="P147">
        <v>4</v>
      </c>
      <c r="Q147">
        <v>2</v>
      </c>
      <c r="R147">
        <v>8</v>
      </c>
      <c r="S147">
        <v>1</v>
      </c>
      <c r="T147">
        <v>0</v>
      </c>
      <c r="U147" t="s">
        <v>606</v>
      </c>
      <c r="V147" t="s">
        <v>607</v>
      </c>
      <c r="W147" t="s">
        <v>608</v>
      </c>
    </row>
    <row r="148" spans="1:28" x14ac:dyDescent="0.35">
      <c r="A148">
        <v>147</v>
      </c>
      <c r="B148">
        <v>2731</v>
      </c>
      <c r="C148" t="s">
        <v>29</v>
      </c>
      <c r="D148" t="s">
        <v>583</v>
      </c>
      <c r="E148" t="s">
        <v>609</v>
      </c>
      <c r="F148" s="1">
        <v>42826</v>
      </c>
      <c r="G148" s="1">
        <v>42855</v>
      </c>
      <c r="H148">
        <v>3</v>
      </c>
      <c r="I148">
        <v>3</v>
      </c>
      <c r="J148">
        <v>731</v>
      </c>
      <c r="K148">
        <v>3</v>
      </c>
      <c r="L148">
        <v>0</v>
      </c>
      <c r="M148">
        <v>0</v>
      </c>
      <c r="N148">
        <v>0</v>
      </c>
      <c r="O148">
        <v>0</v>
      </c>
      <c r="P148">
        <v>3</v>
      </c>
      <c r="Q148">
        <v>2</v>
      </c>
      <c r="R148">
        <v>6</v>
      </c>
      <c r="S148">
        <v>0</v>
      </c>
      <c r="T148">
        <v>0</v>
      </c>
      <c r="U148" t="s">
        <v>610</v>
      </c>
      <c r="V148" t="s">
        <v>611</v>
      </c>
      <c r="W148" t="s">
        <v>612</v>
      </c>
      <c r="X148" t="s">
        <v>613</v>
      </c>
    </row>
    <row r="149" spans="1:28" x14ac:dyDescent="0.35">
      <c r="A149">
        <v>148</v>
      </c>
      <c r="B149">
        <v>2731</v>
      </c>
      <c r="C149" t="s">
        <v>29</v>
      </c>
      <c r="D149" t="s">
        <v>583</v>
      </c>
      <c r="E149" t="s">
        <v>614</v>
      </c>
      <c r="F149" s="1">
        <v>42867</v>
      </c>
      <c r="G149" s="1">
        <v>42887</v>
      </c>
      <c r="H149">
        <v>4.2</v>
      </c>
      <c r="I149">
        <v>1</v>
      </c>
      <c r="J149">
        <v>731</v>
      </c>
      <c r="K149">
        <v>4</v>
      </c>
      <c r="L149">
        <v>0</v>
      </c>
      <c r="M149">
        <v>1</v>
      </c>
      <c r="N149">
        <v>0</v>
      </c>
      <c r="O149">
        <v>1</v>
      </c>
      <c r="P149">
        <v>4</v>
      </c>
      <c r="Q149">
        <v>1</v>
      </c>
      <c r="R149">
        <v>13</v>
      </c>
      <c r="S149">
        <v>1</v>
      </c>
      <c r="T149">
        <v>1</v>
      </c>
      <c r="U149" t="s">
        <v>615</v>
      </c>
      <c r="V149" t="s">
        <v>616</v>
      </c>
      <c r="W149" t="s">
        <v>617</v>
      </c>
      <c r="AB149" t="s">
        <v>618</v>
      </c>
    </row>
    <row r="150" spans="1:28" x14ac:dyDescent="0.35">
      <c r="A150">
        <v>149</v>
      </c>
      <c r="B150">
        <v>2731</v>
      </c>
      <c r="C150" t="s">
        <v>29</v>
      </c>
      <c r="D150" t="s">
        <v>583</v>
      </c>
      <c r="E150" t="s">
        <v>619</v>
      </c>
      <c r="F150" s="1">
        <v>42920</v>
      </c>
      <c r="G150" s="1">
        <v>42922</v>
      </c>
      <c r="H150">
        <v>3</v>
      </c>
      <c r="I150">
        <v>1</v>
      </c>
      <c r="J150">
        <v>731</v>
      </c>
      <c r="K150">
        <v>1</v>
      </c>
      <c r="L150">
        <v>0</v>
      </c>
      <c r="M150">
        <v>1</v>
      </c>
      <c r="N150">
        <v>0</v>
      </c>
      <c r="O150">
        <v>0</v>
      </c>
      <c r="P150">
        <v>2</v>
      </c>
      <c r="Q150">
        <v>4</v>
      </c>
      <c r="R150">
        <v>17</v>
      </c>
      <c r="S150">
        <v>1</v>
      </c>
      <c r="T150">
        <v>0</v>
      </c>
      <c r="U150" t="s">
        <v>620</v>
      </c>
      <c r="V150" t="s">
        <v>621</v>
      </c>
      <c r="W150" t="s">
        <v>622</v>
      </c>
      <c r="X150" t="s">
        <v>623</v>
      </c>
      <c r="AB150" t="s">
        <v>622</v>
      </c>
    </row>
    <row r="151" spans="1:28" x14ac:dyDescent="0.35">
      <c r="A151">
        <v>150</v>
      </c>
      <c r="B151">
        <v>2731</v>
      </c>
      <c r="C151" t="s">
        <v>29</v>
      </c>
      <c r="D151" t="s">
        <v>583</v>
      </c>
      <c r="E151" t="s">
        <v>624</v>
      </c>
      <c r="F151" s="1">
        <v>42979</v>
      </c>
      <c r="G151" s="1">
        <v>43435</v>
      </c>
      <c r="H151">
        <v>3</v>
      </c>
      <c r="I151">
        <v>3</v>
      </c>
      <c r="J151">
        <v>731</v>
      </c>
      <c r="K151">
        <v>3</v>
      </c>
      <c r="L151">
        <v>0</v>
      </c>
      <c r="M151">
        <v>1</v>
      </c>
      <c r="N151">
        <v>0</v>
      </c>
      <c r="O151">
        <v>0</v>
      </c>
      <c r="P151">
        <v>4</v>
      </c>
      <c r="Q151">
        <v>4</v>
      </c>
      <c r="R151">
        <v>11</v>
      </c>
      <c r="S151">
        <v>1</v>
      </c>
      <c r="T151">
        <v>0</v>
      </c>
      <c r="U151" t="s">
        <v>625</v>
      </c>
      <c r="V151" t="s">
        <v>626</v>
      </c>
      <c r="W151" t="s">
        <v>627</v>
      </c>
    </row>
    <row r="152" spans="1:28" x14ac:dyDescent="0.35">
      <c r="A152">
        <v>151</v>
      </c>
      <c r="B152">
        <v>2731</v>
      </c>
      <c r="C152" t="s">
        <v>29</v>
      </c>
      <c r="D152" t="s">
        <v>583</v>
      </c>
      <c r="E152" t="s">
        <v>628</v>
      </c>
      <c r="F152" s="1">
        <v>42979</v>
      </c>
      <c r="G152" s="1">
        <v>43435</v>
      </c>
      <c r="H152">
        <v>3</v>
      </c>
      <c r="I152">
        <v>2</v>
      </c>
      <c r="J152">
        <v>731</v>
      </c>
      <c r="K152">
        <v>3</v>
      </c>
      <c r="L152">
        <v>0</v>
      </c>
      <c r="M152">
        <v>1</v>
      </c>
      <c r="N152">
        <v>0</v>
      </c>
      <c r="O152">
        <v>0</v>
      </c>
      <c r="P152">
        <v>4</v>
      </c>
      <c r="Q152">
        <v>4</v>
      </c>
      <c r="R152">
        <v>11</v>
      </c>
      <c r="S152">
        <v>0</v>
      </c>
      <c r="T152">
        <v>0</v>
      </c>
      <c r="U152" t="s">
        <v>625</v>
      </c>
      <c r="V152" t="s">
        <v>626</v>
      </c>
      <c r="W152" t="s">
        <v>627</v>
      </c>
    </row>
    <row r="153" spans="1:28" x14ac:dyDescent="0.35">
      <c r="A153">
        <v>152</v>
      </c>
      <c r="B153">
        <v>2731</v>
      </c>
      <c r="C153" t="s">
        <v>29</v>
      </c>
      <c r="D153" t="s">
        <v>583</v>
      </c>
      <c r="E153" t="s">
        <v>629</v>
      </c>
      <c r="F153" s="1">
        <v>42979</v>
      </c>
      <c r="G153" s="1">
        <v>43435</v>
      </c>
      <c r="H153">
        <v>3</v>
      </c>
      <c r="I153">
        <v>1</v>
      </c>
      <c r="J153">
        <v>731</v>
      </c>
      <c r="K153">
        <v>3</v>
      </c>
      <c r="L153">
        <v>0</v>
      </c>
      <c r="M153">
        <v>1</v>
      </c>
      <c r="N153">
        <v>0</v>
      </c>
      <c r="O153">
        <v>0</v>
      </c>
      <c r="P153">
        <v>4</v>
      </c>
      <c r="Q153">
        <v>4</v>
      </c>
      <c r="R153">
        <v>4</v>
      </c>
      <c r="S153">
        <v>0</v>
      </c>
      <c r="T153">
        <v>0</v>
      </c>
      <c r="U153" t="s">
        <v>625</v>
      </c>
      <c r="V153" t="s">
        <v>626</v>
      </c>
      <c r="W153" t="s">
        <v>627</v>
      </c>
    </row>
    <row r="154" spans="1:28" x14ac:dyDescent="0.35">
      <c r="A154">
        <v>153</v>
      </c>
      <c r="B154">
        <v>2731</v>
      </c>
      <c r="C154" t="s">
        <v>29</v>
      </c>
      <c r="D154" t="s">
        <v>583</v>
      </c>
      <c r="E154" t="s">
        <v>630</v>
      </c>
      <c r="F154" s="1">
        <v>43000</v>
      </c>
      <c r="G154" s="1">
        <v>43019</v>
      </c>
      <c r="H154">
        <v>3</v>
      </c>
      <c r="I154">
        <v>1</v>
      </c>
      <c r="J154">
        <v>731</v>
      </c>
      <c r="K154">
        <v>2</v>
      </c>
      <c r="L154">
        <v>0</v>
      </c>
      <c r="M154">
        <v>0</v>
      </c>
      <c r="N154">
        <v>0</v>
      </c>
      <c r="O154">
        <v>0</v>
      </c>
      <c r="P154">
        <v>1</v>
      </c>
      <c r="Q154">
        <v>1</v>
      </c>
      <c r="R154">
        <v>11</v>
      </c>
      <c r="S154">
        <v>1</v>
      </c>
      <c r="T154">
        <v>0</v>
      </c>
      <c r="U154" t="s">
        <v>631</v>
      </c>
      <c r="V154" t="s">
        <v>607</v>
      </c>
      <c r="W154" t="s">
        <v>632</v>
      </c>
      <c r="X154" t="s">
        <v>633</v>
      </c>
      <c r="Y154" t="s">
        <v>608</v>
      </c>
    </row>
    <row r="155" spans="1:28" x14ac:dyDescent="0.35">
      <c r="A155">
        <v>154</v>
      </c>
      <c r="B155">
        <v>2731</v>
      </c>
      <c r="C155" t="s">
        <v>29</v>
      </c>
      <c r="D155" t="s">
        <v>583</v>
      </c>
      <c r="E155" t="s">
        <v>634</v>
      </c>
      <c r="F155" s="1">
        <v>43070</v>
      </c>
      <c r="G155" s="1">
        <v>43556</v>
      </c>
      <c r="H155">
        <v>4.2</v>
      </c>
      <c r="I155">
        <v>1</v>
      </c>
      <c r="J155">
        <v>731</v>
      </c>
      <c r="K155">
        <v>1</v>
      </c>
      <c r="L155">
        <v>0</v>
      </c>
      <c r="M155">
        <v>1</v>
      </c>
      <c r="N155">
        <v>0</v>
      </c>
      <c r="O155">
        <v>0</v>
      </c>
      <c r="P155">
        <v>4</v>
      </c>
      <c r="Q155">
        <v>2</v>
      </c>
      <c r="R155">
        <v>9</v>
      </c>
      <c r="S155">
        <v>0</v>
      </c>
      <c r="T155">
        <v>0</v>
      </c>
      <c r="U155" t="s">
        <v>635</v>
      </c>
      <c r="V155" t="s">
        <v>636</v>
      </c>
      <c r="W155" t="s">
        <v>637</v>
      </c>
      <c r="X155" t="s">
        <v>638</v>
      </c>
      <c r="Y155" t="s">
        <v>639</v>
      </c>
      <c r="AA155" t="s">
        <v>636</v>
      </c>
    </row>
    <row r="156" spans="1:28" x14ac:dyDescent="0.35">
      <c r="A156">
        <v>155</v>
      </c>
      <c r="B156">
        <v>2731</v>
      </c>
      <c r="C156" t="s">
        <v>29</v>
      </c>
      <c r="D156" t="s">
        <v>583</v>
      </c>
      <c r="E156" t="s">
        <v>640</v>
      </c>
      <c r="F156" s="1">
        <v>43221</v>
      </c>
      <c r="G156" s="1">
        <v>43440</v>
      </c>
      <c r="H156">
        <v>3</v>
      </c>
      <c r="I156">
        <v>1</v>
      </c>
      <c r="J156">
        <v>731</v>
      </c>
      <c r="K156">
        <v>3</v>
      </c>
      <c r="L156">
        <v>0</v>
      </c>
      <c r="M156">
        <v>1</v>
      </c>
      <c r="N156">
        <v>0</v>
      </c>
      <c r="O156">
        <v>0</v>
      </c>
      <c r="P156">
        <v>3</v>
      </c>
      <c r="Q156">
        <v>1</v>
      </c>
      <c r="R156">
        <v>17</v>
      </c>
      <c r="S156">
        <v>0</v>
      </c>
      <c r="T156">
        <v>0</v>
      </c>
      <c r="U156" t="s">
        <v>641</v>
      </c>
      <c r="V156" t="s">
        <v>642</v>
      </c>
      <c r="W156" t="s">
        <v>643</v>
      </c>
    </row>
    <row r="157" spans="1:28" x14ac:dyDescent="0.35">
      <c r="A157">
        <v>156</v>
      </c>
      <c r="B157">
        <v>2731</v>
      </c>
      <c r="C157" t="s">
        <v>29</v>
      </c>
      <c r="D157" t="s">
        <v>583</v>
      </c>
      <c r="E157" t="s">
        <v>644</v>
      </c>
      <c r="F157" s="1">
        <v>43497</v>
      </c>
      <c r="G157" s="1">
        <v>43709</v>
      </c>
      <c r="H157">
        <v>3</v>
      </c>
      <c r="I157">
        <v>1</v>
      </c>
      <c r="J157">
        <v>731</v>
      </c>
      <c r="K157">
        <v>3</v>
      </c>
      <c r="L157">
        <v>0</v>
      </c>
      <c r="M157">
        <v>0</v>
      </c>
      <c r="N157">
        <v>0</v>
      </c>
      <c r="O157">
        <v>0</v>
      </c>
      <c r="P157">
        <v>3</v>
      </c>
      <c r="Q157">
        <v>1</v>
      </c>
      <c r="R157">
        <v>17</v>
      </c>
      <c r="S157">
        <v>0</v>
      </c>
      <c r="T157">
        <v>0</v>
      </c>
      <c r="U157" t="s">
        <v>645</v>
      </c>
      <c r="V157" t="s">
        <v>646</v>
      </c>
      <c r="W157" t="s">
        <v>647</v>
      </c>
    </row>
    <row r="158" spans="1:28" x14ac:dyDescent="0.35">
      <c r="A158">
        <v>157</v>
      </c>
      <c r="B158">
        <v>2731</v>
      </c>
      <c r="C158" t="s">
        <v>29</v>
      </c>
      <c r="D158" t="s">
        <v>583</v>
      </c>
      <c r="E158" t="s">
        <v>648</v>
      </c>
      <c r="F158" s="1">
        <v>43952</v>
      </c>
      <c r="G158" s="1">
        <v>44136</v>
      </c>
      <c r="H158">
        <v>3</v>
      </c>
      <c r="I158">
        <v>1</v>
      </c>
      <c r="J158">
        <v>731</v>
      </c>
      <c r="K158">
        <v>1</v>
      </c>
      <c r="L158">
        <v>0</v>
      </c>
      <c r="M158">
        <v>1</v>
      </c>
      <c r="N158">
        <v>0</v>
      </c>
      <c r="O158">
        <v>0</v>
      </c>
      <c r="P158">
        <v>2</v>
      </c>
      <c r="Q158">
        <v>1</v>
      </c>
      <c r="R158">
        <v>12</v>
      </c>
      <c r="S158">
        <v>0</v>
      </c>
      <c r="T158">
        <v>0</v>
      </c>
      <c r="U158" t="s">
        <v>204</v>
      </c>
      <c r="V158" t="s">
        <v>649</v>
      </c>
      <c r="W158" t="s">
        <v>650</v>
      </c>
      <c r="X158" t="s">
        <v>209</v>
      </c>
    </row>
    <row r="159" spans="1:28" x14ac:dyDescent="0.35">
      <c r="A159">
        <v>158</v>
      </c>
      <c r="B159">
        <v>2731</v>
      </c>
      <c r="C159" t="s">
        <v>29</v>
      </c>
      <c r="D159" t="s">
        <v>583</v>
      </c>
      <c r="E159" t="s">
        <v>651</v>
      </c>
      <c r="F159" s="1">
        <v>43983</v>
      </c>
      <c r="G159" s="1">
        <v>44004</v>
      </c>
      <c r="H159">
        <v>3</v>
      </c>
      <c r="I159">
        <v>1</v>
      </c>
      <c r="J159">
        <v>731</v>
      </c>
      <c r="K159">
        <v>2</v>
      </c>
      <c r="L159">
        <v>0</v>
      </c>
      <c r="M159">
        <v>0</v>
      </c>
      <c r="N159">
        <v>0</v>
      </c>
      <c r="O159">
        <v>0</v>
      </c>
      <c r="P159">
        <v>3</v>
      </c>
      <c r="Q159">
        <v>1</v>
      </c>
      <c r="R159">
        <v>12</v>
      </c>
      <c r="S159">
        <v>0</v>
      </c>
      <c r="T159">
        <v>0</v>
      </c>
      <c r="U159" t="s">
        <v>652</v>
      </c>
      <c r="V159" t="s">
        <v>209</v>
      </c>
      <c r="W159" t="s">
        <v>653</v>
      </c>
      <c r="X159" t="s">
        <v>211</v>
      </c>
    </row>
    <row r="160" spans="1:28" x14ac:dyDescent="0.35">
      <c r="A160">
        <v>159</v>
      </c>
      <c r="B160">
        <v>20365</v>
      </c>
      <c r="C160" t="s">
        <v>654</v>
      </c>
      <c r="D160" t="s">
        <v>30</v>
      </c>
      <c r="E160" t="s">
        <v>655</v>
      </c>
      <c r="F160" s="1">
        <v>40544</v>
      </c>
      <c r="G160" s="1">
        <v>41821</v>
      </c>
      <c r="H160">
        <v>3</v>
      </c>
      <c r="I160">
        <v>1</v>
      </c>
      <c r="J160">
        <v>365</v>
      </c>
      <c r="K160">
        <v>2</v>
      </c>
      <c r="L160">
        <v>0</v>
      </c>
      <c r="M160">
        <v>1</v>
      </c>
      <c r="N160">
        <v>0</v>
      </c>
      <c r="O160">
        <v>0</v>
      </c>
      <c r="P160">
        <v>3</v>
      </c>
      <c r="Q160">
        <v>2</v>
      </c>
      <c r="R160">
        <v>8</v>
      </c>
      <c r="S160">
        <v>0</v>
      </c>
      <c r="T160">
        <v>0</v>
      </c>
      <c r="U160" t="s">
        <v>62</v>
      </c>
      <c r="V160" t="s">
        <v>63</v>
      </c>
    </row>
    <row r="161" spans="1:28" x14ac:dyDescent="0.35">
      <c r="A161">
        <v>160</v>
      </c>
      <c r="B161">
        <v>20365</v>
      </c>
      <c r="C161" t="s">
        <v>654</v>
      </c>
      <c r="D161" t="s">
        <v>30</v>
      </c>
      <c r="E161" t="s">
        <v>656</v>
      </c>
      <c r="F161" s="1">
        <v>41713</v>
      </c>
      <c r="G161" s="1">
        <v>41725</v>
      </c>
      <c r="H161">
        <v>2</v>
      </c>
      <c r="I161">
        <v>3</v>
      </c>
      <c r="J161">
        <v>365</v>
      </c>
      <c r="K161">
        <v>1</v>
      </c>
      <c r="L161">
        <v>1</v>
      </c>
      <c r="M161">
        <v>1</v>
      </c>
      <c r="N161">
        <v>0</v>
      </c>
      <c r="O161">
        <v>0</v>
      </c>
      <c r="P161">
        <v>2</v>
      </c>
      <c r="Q161">
        <v>1</v>
      </c>
      <c r="R161">
        <v>11</v>
      </c>
      <c r="S161">
        <v>0</v>
      </c>
      <c r="T161">
        <v>0</v>
      </c>
      <c r="U161" t="s">
        <v>73</v>
      </c>
      <c r="V161" t="s">
        <v>657</v>
      </c>
      <c r="W161" t="s">
        <v>658</v>
      </c>
    </row>
    <row r="162" spans="1:28" x14ac:dyDescent="0.35">
      <c r="A162">
        <v>161</v>
      </c>
      <c r="B162">
        <v>20365</v>
      </c>
      <c r="C162" t="s">
        <v>654</v>
      </c>
      <c r="D162" t="s">
        <v>30</v>
      </c>
      <c r="E162" t="s">
        <v>659</v>
      </c>
      <c r="F162" s="1">
        <v>43922</v>
      </c>
      <c r="G162" s="1">
        <v>44028</v>
      </c>
      <c r="H162">
        <v>3</v>
      </c>
      <c r="I162">
        <v>1</v>
      </c>
      <c r="J162">
        <v>365</v>
      </c>
      <c r="K162">
        <v>3</v>
      </c>
      <c r="L162">
        <v>0</v>
      </c>
      <c r="M162">
        <v>0</v>
      </c>
      <c r="N162">
        <v>0</v>
      </c>
      <c r="O162">
        <v>0</v>
      </c>
      <c r="P162">
        <v>4</v>
      </c>
      <c r="Q162">
        <v>2</v>
      </c>
      <c r="R162">
        <v>12</v>
      </c>
      <c r="S162">
        <v>0</v>
      </c>
      <c r="T162">
        <v>0</v>
      </c>
      <c r="U162" t="s">
        <v>204</v>
      </c>
      <c r="V162" t="s">
        <v>205</v>
      </c>
      <c r="W162" t="s">
        <v>206</v>
      </c>
    </row>
    <row r="163" spans="1:28" x14ac:dyDescent="0.35">
      <c r="A163">
        <v>162</v>
      </c>
      <c r="B163">
        <v>200365</v>
      </c>
      <c r="C163" t="s">
        <v>660</v>
      </c>
      <c r="D163" t="s">
        <v>30</v>
      </c>
      <c r="E163" t="s">
        <v>661</v>
      </c>
      <c r="F163" s="1">
        <v>40544</v>
      </c>
      <c r="G163" s="1">
        <v>41821</v>
      </c>
      <c r="H163">
        <v>3</v>
      </c>
      <c r="I163">
        <v>1</v>
      </c>
      <c r="J163">
        <v>365</v>
      </c>
      <c r="K163">
        <v>2</v>
      </c>
      <c r="L163">
        <v>0</v>
      </c>
      <c r="M163">
        <v>1</v>
      </c>
      <c r="N163">
        <v>0</v>
      </c>
      <c r="O163">
        <v>0</v>
      </c>
      <c r="P163">
        <v>4</v>
      </c>
      <c r="Q163">
        <v>2</v>
      </c>
      <c r="R163">
        <v>6</v>
      </c>
      <c r="S163">
        <v>0</v>
      </c>
      <c r="T163">
        <v>0</v>
      </c>
      <c r="U163" t="s">
        <v>62</v>
      </c>
      <c r="V163" t="s">
        <v>63</v>
      </c>
    </row>
    <row r="164" spans="1:28" x14ac:dyDescent="0.35">
      <c r="A164">
        <v>163</v>
      </c>
      <c r="B164">
        <v>200365</v>
      </c>
      <c r="C164" t="s">
        <v>660</v>
      </c>
      <c r="D164" t="s">
        <v>30</v>
      </c>
      <c r="E164" t="s">
        <v>662</v>
      </c>
      <c r="F164" s="1">
        <v>41713</v>
      </c>
      <c r="G164" s="1">
        <v>41723</v>
      </c>
      <c r="H164">
        <v>2</v>
      </c>
      <c r="I164">
        <v>3</v>
      </c>
      <c r="J164">
        <v>365</v>
      </c>
      <c r="K164">
        <v>1</v>
      </c>
      <c r="L164">
        <v>1</v>
      </c>
      <c r="M164">
        <v>1</v>
      </c>
      <c r="N164">
        <v>0</v>
      </c>
      <c r="O164">
        <v>0</v>
      </c>
      <c r="P164">
        <v>2</v>
      </c>
      <c r="Q164">
        <v>1</v>
      </c>
      <c r="R164">
        <v>11</v>
      </c>
      <c r="S164">
        <v>0</v>
      </c>
      <c r="T164">
        <v>0</v>
      </c>
      <c r="U164" t="s">
        <v>73</v>
      </c>
      <c r="V164" t="s">
        <v>657</v>
      </c>
      <c r="W164" t="s">
        <v>663</v>
      </c>
    </row>
    <row r="165" spans="1:28" x14ac:dyDescent="0.35">
      <c r="A165">
        <v>164</v>
      </c>
      <c r="B165">
        <v>200365</v>
      </c>
      <c r="C165" t="s">
        <v>660</v>
      </c>
      <c r="D165" t="s">
        <v>30</v>
      </c>
      <c r="E165" t="s">
        <v>664</v>
      </c>
      <c r="F165" s="1">
        <v>42401</v>
      </c>
      <c r="G165" s="1">
        <v>42916</v>
      </c>
      <c r="H165">
        <v>3</v>
      </c>
      <c r="I165">
        <v>2</v>
      </c>
      <c r="J165">
        <v>365</v>
      </c>
      <c r="K165">
        <v>2</v>
      </c>
      <c r="L165">
        <v>0</v>
      </c>
      <c r="M165">
        <v>1</v>
      </c>
      <c r="N165">
        <v>0</v>
      </c>
      <c r="O165">
        <v>0</v>
      </c>
      <c r="P165">
        <v>3</v>
      </c>
      <c r="Q165">
        <v>2</v>
      </c>
      <c r="R165">
        <v>11</v>
      </c>
      <c r="S165">
        <v>0</v>
      </c>
      <c r="T165">
        <v>0</v>
      </c>
      <c r="U165" t="s">
        <v>665</v>
      </c>
      <c r="V165" t="s">
        <v>666</v>
      </c>
    </row>
    <row r="166" spans="1:28" x14ac:dyDescent="0.35">
      <c r="A166">
        <v>165</v>
      </c>
      <c r="B166">
        <v>200365</v>
      </c>
      <c r="C166" t="s">
        <v>660</v>
      </c>
      <c r="D166" t="s">
        <v>30</v>
      </c>
      <c r="E166" t="s">
        <v>667</v>
      </c>
      <c r="F166" s="1">
        <v>42483</v>
      </c>
      <c r="G166" s="1">
        <v>42545</v>
      </c>
      <c r="H166">
        <v>3</v>
      </c>
      <c r="I166">
        <v>1</v>
      </c>
      <c r="J166">
        <v>365</v>
      </c>
      <c r="K166">
        <v>2</v>
      </c>
      <c r="L166">
        <v>1</v>
      </c>
      <c r="M166">
        <v>1</v>
      </c>
      <c r="N166">
        <v>0</v>
      </c>
      <c r="O166">
        <v>0</v>
      </c>
      <c r="P166">
        <v>4</v>
      </c>
      <c r="Q166">
        <v>1</v>
      </c>
      <c r="R166">
        <v>11</v>
      </c>
      <c r="S166">
        <v>0</v>
      </c>
      <c r="T166">
        <v>0</v>
      </c>
      <c r="U166" t="s">
        <v>668</v>
      </c>
      <c r="V166" t="s">
        <v>669</v>
      </c>
      <c r="W166" t="s">
        <v>670</v>
      </c>
    </row>
    <row r="167" spans="1:28" x14ac:dyDescent="0.35">
      <c r="A167">
        <v>166</v>
      </c>
      <c r="B167">
        <v>200365</v>
      </c>
      <c r="C167" t="s">
        <v>660</v>
      </c>
      <c r="D167" t="s">
        <v>30</v>
      </c>
      <c r="E167" t="s">
        <v>671</v>
      </c>
      <c r="F167" s="1">
        <v>42917</v>
      </c>
      <c r="G167" s="1">
        <v>43041</v>
      </c>
      <c r="H167">
        <v>3</v>
      </c>
      <c r="I167">
        <v>1</v>
      </c>
      <c r="J167">
        <v>365</v>
      </c>
      <c r="K167">
        <v>1</v>
      </c>
      <c r="L167">
        <v>1</v>
      </c>
      <c r="M167">
        <v>0</v>
      </c>
      <c r="N167">
        <v>0</v>
      </c>
      <c r="O167">
        <v>0</v>
      </c>
      <c r="P167">
        <v>2</v>
      </c>
      <c r="Q167">
        <v>1</v>
      </c>
      <c r="R167">
        <v>17</v>
      </c>
      <c r="S167">
        <v>0</v>
      </c>
      <c r="T167">
        <v>0</v>
      </c>
      <c r="U167" t="s">
        <v>672</v>
      </c>
      <c r="V167" t="s">
        <v>673</v>
      </c>
    </row>
    <row r="168" spans="1:28" x14ac:dyDescent="0.35">
      <c r="A168">
        <v>167</v>
      </c>
      <c r="B168">
        <v>200365</v>
      </c>
      <c r="C168" t="s">
        <v>660</v>
      </c>
      <c r="D168" t="s">
        <v>30</v>
      </c>
      <c r="E168" t="s">
        <v>674</v>
      </c>
      <c r="F168" s="1">
        <v>43101</v>
      </c>
      <c r="G168" s="1">
        <v>43636</v>
      </c>
      <c r="H168">
        <v>4.4000000000000004</v>
      </c>
      <c r="I168">
        <v>2</v>
      </c>
      <c r="J168">
        <v>365</v>
      </c>
      <c r="K168">
        <v>3</v>
      </c>
      <c r="L168">
        <v>0</v>
      </c>
      <c r="M168">
        <v>1</v>
      </c>
      <c r="N168">
        <v>0</v>
      </c>
      <c r="O168">
        <v>0</v>
      </c>
      <c r="P168">
        <v>1</v>
      </c>
      <c r="Q168">
        <v>1</v>
      </c>
      <c r="R168">
        <v>11</v>
      </c>
      <c r="S168">
        <v>1</v>
      </c>
      <c r="T168">
        <v>0</v>
      </c>
      <c r="U168" t="s">
        <v>155</v>
      </c>
      <c r="V168" t="s">
        <v>156</v>
      </c>
    </row>
    <row r="169" spans="1:28" x14ac:dyDescent="0.35">
      <c r="A169">
        <v>168</v>
      </c>
      <c r="B169">
        <v>200365</v>
      </c>
      <c r="C169" t="s">
        <v>660</v>
      </c>
      <c r="D169" t="s">
        <v>30</v>
      </c>
      <c r="E169" t="s">
        <v>675</v>
      </c>
      <c r="F169" s="1">
        <v>43101</v>
      </c>
      <c r="G169" s="1">
        <v>43636</v>
      </c>
      <c r="H169">
        <v>4.2</v>
      </c>
      <c r="I169">
        <v>2</v>
      </c>
      <c r="J169">
        <v>365</v>
      </c>
      <c r="K169">
        <v>3</v>
      </c>
      <c r="L169">
        <v>0</v>
      </c>
      <c r="M169">
        <v>1</v>
      </c>
      <c r="N169">
        <v>0</v>
      </c>
      <c r="O169">
        <v>0</v>
      </c>
      <c r="P169">
        <v>4</v>
      </c>
      <c r="Q169">
        <v>4</v>
      </c>
      <c r="R169">
        <v>11</v>
      </c>
      <c r="S169">
        <v>1</v>
      </c>
      <c r="T169">
        <v>0</v>
      </c>
      <c r="U169" t="s">
        <v>159</v>
      </c>
      <c r="V169" t="s">
        <v>156</v>
      </c>
    </row>
    <row r="170" spans="1:28" x14ac:dyDescent="0.35">
      <c r="A170">
        <v>169</v>
      </c>
      <c r="B170">
        <v>200365</v>
      </c>
      <c r="C170" t="s">
        <v>660</v>
      </c>
      <c r="D170" t="s">
        <v>30</v>
      </c>
      <c r="E170" t="s">
        <v>676</v>
      </c>
      <c r="F170" s="1">
        <v>43101</v>
      </c>
      <c r="G170" s="1">
        <v>43636</v>
      </c>
      <c r="H170">
        <v>3</v>
      </c>
      <c r="I170">
        <v>2</v>
      </c>
      <c r="J170">
        <v>365</v>
      </c>
      <c r="K170">
        <v>3</v>
      </c>
      <c r="L170">
        <v>0</v>
      </c>
      <c r="M170">
        <v>1</v>
      </c>
      <c r="N170">
        <v>0</v>
      </c>
      <c r="O170">
        <v>0</v>
      </c>
      <c r="P170">
        <v>4</v>
      </c>
      <c r="Q170">
        <v>4</v>
      </c>
      <c r="R170">
        <v>11</v>
      </c>
      <c r="S170">
        <v>1</v>
      </c>
      <c r="T170">
        <v>0</v>
      </c>
      <c r="U170" t="s">
        <v>161</v>
      </c>
      <c r="V170" t="s">
        <v>156</v>
      </c>
    </row>
    <row r="171" spans="1:28" x14ac:dyDescent="0.35">
      <c r="A171">
        <v>170</v>
      </c>
      <c r="B171">
        <v>200365</v>
      </c>
      <c r="C171" t="s">
        <v>660</v>
      </c>
      <c r="D171" t="s">
        <v>30</v>
      </c>
      <c r="E171" t="s">
        <v>677</v>
      </c>
      <c r="F171" s="1">
        <v>43658</v>
      </c>
      <c r="G171" s="1">
        <v>43759</v>
      </c>
      <c r="H171">
        <v>3</v>
      </c>
      <c r="I171">
        <v>2</v>
      </c>
      <c r="J171">
        <v>365</v>
      </c>
      <c r="K171">
        <v>1</v>
      </c>
      <c r="L171">
        <v>1</v>
      </c>
      <c r="M171">
        <v>1</v>
      </c>
      <c r="N171">
        <v>0</v>
      </c>
      <c r="O171">
        <v>0</v>
      </c>
      <c r="P171">
        <v>4</v>
      </c>
      <c r="Q171">
        <v>1</v>
      </c>
      <c r="R171">
        <v>11</v>
      </c>
      <c r="S171">
        <v>0</v>
      </c>
      <c r="T171">
        <v>0</v>
      </c>
      <c r="U171" t="s">
        <v>678</v>
      </c>
      <c r="V171" t="s">
        <v>679</v>
      </c>
      <c r="W171" t="s">
        <v>680</v>
      </c>
      <c r="X171" t="s">
        <v>681</v>
      </c>
    </row>
    <row r="172" spans="1:28" x14ac:dyDescent="0.35">
      <c r="A172">
        <v>171</v>
      </c>
      <c r="B172">
        <v>200365</v>
      </c>
      <c r="C172" t="s">
        <v>660</v>
      </c>
      <c r="D172" t="s">
        <v>30</v>
      </c>
      <c r="E172" t="s">
        <v>682</v>
      </c>
      <c r="F172" s="1">
        <v>43922</v>
      </c>
      <c r="G172" s="1">
        <v>44028</v>
      </c>
      <c r="H172">
        <v>3</v>
      </c>
      <c r="I172">
        <v>1</v>
      </c>
      <c r="J172">
        <v>365</v>
      </c>
      <c r="K172">
        <v>3</v>
      </c>
      <c r="L172">
        <v>0</v>
      </c>
      <c r="M172">
        <v>0</v>
      </c>
      <c r="N172">
        <v>0</v>
      </c>
      <c r="O172">
        <v>0</v>
      </c>
      <c r="P172">
        <v>4</v>
      </c>
      <c r="Q172">
        <v>2</v>
      </c>
      <c r="R172">
        <v>12</v>
      </c>
      <c r="S172">
        <v>0</v>
      </c>
      <c r="T172">
        <v>0</v>
      </c>
      <c r="U172" t="s">
        <v>204</v>
      </c>
      <c r="V172" t="s">
        <v>205</v>
      </c>
      <c r="W172" t="s">
        <v>206</v>
      </c>
    </row>
    <row r="173" spans="1:28" x14ac:dyDescent="0.35">
      <c r="A173">
        <v>172</v>
      </c>
      <c r="B173">
        <v>200710</v>
      </c>
      <c r="C173" t="s">
        <v>660</v>
      </c>
      <c r="D173" t="s">
        <v>326</v>
      </c>
      <c r="E173" t="s">
        <v>683</v>
      </c>
      <c r="F173" s="1">
        <v>43831</v>
      </c>
      <c r="G173" s="1">
        <v>43970</v>
      </c>
      <c r="H173">
        <v>3</v>
      </c>
      <c r="I173">
        <v>1</v>
      </c>
      <c r="J173">
        <v>710</v>
      </c>
      <c r="K173">
        <v>2</v>
      </c>
      <c r="L173">
        <v>0</v>
      </c>
      <c r="M173">
        <v>1</v>
      </c>
      <c r="N173">
        <v>0</v>
      </c>
      <c r="O173">
        <v>0</v>
      </c>
      <c r="P173">
        <v>3</v>
      </c>
      <c r="Q173">
        <v>1</v>
      </c>
      <c r="R173">
        <v>15</v>
      </c>
      <c r="S173">
        <v>0</v>
      </c>
      <c r="T173">
        <v>0</v>
      </c>
      <c r="U173" t="s">
        <v>684</v>
      </c>
      <c r="V173" t="s">
        <v>560</v>
      </c>
      <c r="W173" t="s">
        <v>685</v>
      </c>
    </row>
    <row r="174" spans="1:28" x14ac:dyDescent="0.35">
      <c r="A174">
        <v>173</v>
      </c>
      <c r="B174">
        <v>200731</v>
      </c>
      <c r="C174" t="s">
        <v>660</v>
      </c>
      <c r="D174" t="s">
        <v>583</v>
      </c>
      <c r="E174" t="s">
        <v>686</v>
      </c>
      <c r="F174" s="1">
        <v>42867</v>
      </c>
      <c r="G174" s="1">
        <v>42887</v>
      </c>
      <c r="H174">
        <v>4.2</v>
      </c>
      <c r="I174">
        <v>1</v>
      </c>
      <c r="J174">
        <v>731</v>
      </c>
      <c r="K174">
        <v>4</v>
      </c>
      <c r="L174">
        <v>0</v>
      </c>
      <c r="M174">
        <v>1</v>
      </c>
      <c r="N174">
        <v>0</v>
      </c>
      <c r="O174">
        <v>1</v>
      </c>
      <c r="P174">
        <v>4</v>
      </c>
      <c r="Q174">
        <v>1</v>
      </c>
      <c r="R174">
        <v>12</v>
      </c>
      <c r="S174">
        <v>1</v>
      </c>
      <c r="T174">
        <v>1</v>
      </c>
      <c r="U174" t="s">
        <v>615</v>
      </c>
      <c r="V174" t="s">
        <v>616</v>
      </c>
      <c r="W174" t="s">
        <v>617</v>
      </c>
      <c r="AB174" t="s">
        <v>687</v>
      </c>
    </row>
    <row r="175" spans="1:28" x14ac:dyDescent="0.35">
      <c r="A175">
        <v>174</v>
      </c>
      <c r="B175">
        <v>200731</v>
      </c>
      <c r="C175" t="s">
        <v>660</v>
      </c>
      <c r="D175" t="s">
        <v>583</v>
      </c>
      <c r="E175" t="s">
        <v>688</v>
      </c>
      <c r="F175" s="1">
        <v>43497</v>
      </c>
      <c r="G175" s="1">
        <v>43709</v>
      </c>
      <c r="H175">
        <v>3</v>
      </c>
      <c r="I175">
        <v>1</v>
      </c>
      <c r="J175">
        <v>731</v>
      </c>
      <c r="K175">
        <v>3</v>
      </c>
      <c r="L175">
        <v>0</v>
      </c>
      <c r="M175">
        <v>0</v>
      </c>
      <c r="N175">
        <v>0</v>
      </c>
      <c r="O175">
        <v>0</v>
      </c>
      <c r="P175">
        <v>3</v>
      </c>
      <c r="Q175">
        <v>1</v>
      </c>
      <c r="R175">
        <v>17</v>
      </c>
      <c r="S175">
        <v>0</v>
      </c>
      <c r="T175">
        <v>0</v>
      </c>
      <c r="U175" t="s">
        <v>689</v>
      </c>
      <c r="V175" t="s">
        <v>646</v>
      </c>
    </row>
    <row r="176" spans="1:28" x14ac:dyDescent="0.35">
      <c r="A176">
        <v>175</v>
      </c>
      <c r="B176">
        <v>220365</v>
      </c>
      <c r="C176" t="s">
        <v>690</v>
      </c>
      <c r="D176" t="s">
        <v>30</v>
      </c>
      <c r="E176" t="s">
        <v>691</v>
      </c>
      <c r="F176" s="1">
        <v>42027</v>
      </c>
      <c r="G176" s="1">
        <v>42103</v>
      </c>
      <c r="H176">
        <v>3</v>
      </c>
      <c r="I176">
        <v>1</v>
      </c>
      <c r="J176">
        <v>365</v>
      </c>
      <c r="K176">
        <v>2</v>
      </c>
      <c r="L176">
        <v>1</v>
      </c>
      <c r="M176">
        <v>1</v>
      </c>
      <c r="N176">
        <v>0</v>
      </c>
      <c r="O176">
        <v>0</v>
      </c>
      <c r="P176">
        <v>3</v>
      </c>
      <c r="Q176">
        <v>1</v>
      </c>
      <c r="R176">
        <v>2</v>
      </c>
      <c r="S176">
        <v>1</v>
      </c>
      <c r="T176">
        <v>0</v>
      </c>
      <c r="U176" t="s">
        <v>692</v>
      </c>
      <c r="V176" t="s">
        <v>693</v>
      </c>
      <c r="W176" t="s">
        <v>694</v>
      </c>
    </row>
    <row r="177" spans="1:24" x14ac:dyDescent="0.35">
      <c r="A177">
        <v>176</v>
      </c>
      <c r="B177">
        <v>220365</v>
      </c>
      <c r="C177" t="s">
        <v>690</v>
      </c>
      <c r="D177" t="s">
        <v>30</v>
      </c>
      <c r="E177" t="s">
        <v>695</v>
      </c>
      <c r="F177" s="1">
        <v>42101</v>
      </c>
      <c r="G177" s="1">
        <v>42103</v>
      </c>
      <c r="H177">
        <v>4.2</v>
      </c>
      <c r="I177">
        <v>1</v>
      </c>
      <c r="J177">
        <v>365</v>
      </c>
      <c r="K177">
        <v>4</v>
      </c>
      <c r="L177">
        <v>1</v>
      </c>
      <c r="M177">
        <v>1</v>
      </c>
      <c r="N177">
        <v>0</v>
      </c>
      <c r="O177">
        <v>0</v>
      </c>
      <c r="P177">
        <v>5</v>
      </c>
      <c r="Q177">
        <v>1</v>
      </c>
      <c r="R177">
        <v>2</v>
      </c>
      <c r="S177">
        <v>1</v>
      </c>
      <c r="T177">
        <v>0</v>
      </c>
      <c r="U177" t="s">
        <v>696</v>
      </c>
      <c r="V177" t="s">
        <v>693</v>
      </c>
      <c r="W177" t="s">
        <v>697</v>
      </c>
    </row>
    <row r="178" spans="1:24" x14ac:dyDescent="0.35">
      <c r="A178">
        <v>177</v>
      </c>
      <c r="B178">
        <v>220365</v>
      </c>
      <c r="C178" t="s">
        <v>690</v>
      </c>
      <c r="D178" t="s">
        <v>30</v>
      </c>
      <c r="E178" t="s">
        <v>698</v>
      </c>
      <c r="F178" s="1">
        <v>42716</v>
      </c>
      <c r="G178" s="1">
        <v>42862</v>
      </c>
      <c r="H178">
        <v>3</v>
      </c>
      <c r="I178">
        <v>1</v>
      </c>
      <c r="J178">
        <v>365</v>
      </c>
      <c r="K178">
        <v>2</v>
      </c>
      <c r="L178">
        <v>1</v>
      </c>
      <c r="M178">
        <v>1</v>
      </c>
      <c r="N178">
        <v>0</v>
      </c>
      <c r="O178">
        <v>0</v>
      </c>
      <c r="P178">
        <v>3</v>
      </c>
      <c r="Q178">
        <v>2</v>
      </c>
      <c r="R178">
        <v>17</v>
      </c>
      <c r="S178">
        <v>0</v>
      </c>
      <c r="T178">
        <v>0</v>
      </c>
      <c r="U178" t="s">
        <v>699</v>
      </c>
      <c r="V178" t="s">
        <v>700</v>
      </c>
      <c r="W178" t="s">
        <v>701</v>
      </c>
    </row>
    <row r="179" spans="1:24" x14ac:dyDescent="0.35">
      <c r="A179">
        <v>178</v>
      </c>
      <c r="B179">
        <v>220731</v>
      </c>
      <c r="C179" t="s">
        <v>690</v>
      </c>
      <c r="D179" t="s">
        <v>583</v>
      </c>
      <c r="E179" t="s">
        <v>702</v>
      </c>
      <c r="F179" s="1">
        <v>43497</v>
      </c>
      <c r="G179" s="1">
        <v>43709</v>
      </c>
      <c r="H179">
        <v>3</v>
      </c>
      <c r="I179">
        <v>1</v>
      </c>
      <c r="J179">
        <v>731</v>
      </c>
      <c r="K179">
        <v>3</v>
      </c>
      <c r="L179">
        <v>0</v>
      </c>
      <c r="M179">
        <v>0</v>
      </c>
      <c r="N179">
        <v>0</v>
      </c>
      <c r="O179">
        <v>0</v>
      </c>
      <c r="P179">
        <v>3</v>
      </c>
      <c r="Q179">
        <v>1</v>
      </c>
      <c r="R179">
        <v>17</v>
      </c>
      <c r="S179">
        <v>1</v>
      </c>
      <c r="T179">
        <v>0</v>
      </c>
      <c r="U179" t="s">
        <v>703</v>
      </c>
      <c r="V179" t="s">
        <v>646</v>
      </c>
    </row>
    <row r="180" spans="1:24" x14ac:dyDescent="0.35">
      <c r="A180">
        <v>179</v>
      </c>
      <c r="B180">
        <v>255365</v>
      </c>
      <c r="C180" t="s">
        <v>704</v>
      </c>
      <c r="D180" t="s">
        <v>30</v>
      </c>
      <c r="E180" t="s">
        <v>705</v>
      </c>
      <c r="F180" s="1">
        <v>41673</v>
      </c>
      <c r="G180" s="1">
        <v>41995</v>
      </c>
      <c r="H180">
        <v>3</v>
      </c>
      <c r="I180">
        <v>1</v>
      </c>
      <c r="J180">
        <v>365</v>
      </c>
      <c r="K180">
        <v>2</v>
      </c>
      <c r="L180">
        <v>0</v>
      </c>
      <c r="M180">
        <v>1</v>
      </c>
      <c r="N180">
        <v>0</v>
      </c>
      <c r="O180">
        <v>0</v>
      </c>
      <c r="P180">
        <v>3</v>
      </c>
      <c r="Q180">
        <v>2</v>
      </c>
      <c r="R180">
        <v>4</v>
      </c>
      <c r="S180">
        <v>1</v>
      </c>
      <c r="T180">
        <v>0</v>
      </c>
      <c r="U180" t="s">
        <v>706</v>
      </c>
      <c r="V180" t="s">
        <v>707</v>
      </c>
      <c r="W180" t="s">
        <v>708</v>
      </c>
    </row>
    <row r="181" spans="1:24" x14ac:dyDescent="0.35">
      <c r="A181">
        <v>180</v>
      </c>
      <c r="B181">
        <v>255365</v>
      </c>
      <c r="C181" t="s">
        <v>704</v>
      </c>
      <c r="D181" t="s">
        <v>30</v>
      </c>
      <c r="E181" t="s">
        <v>709</v>
      </c>
      <c r="F181" s="1">
        <v>41995</v>
      </c>
      <c r="G181" s="1">
        <v>41997</v>
      </c>
      <c r="H181">
        <v>4.2</v>
      </c>
      <c r="I181">
        <v>1</v>
      </c>
      <c r="J181">
        <v>365</v>
      </c>
      <c r="K181">
        <v>4</v>
      </c>
      <c r="L181">
        <v>0</v>
      </c>
      <c r="M181">
        <v>1</v>
      </c>
      <c r="N181">
        <v>0</v>
      </c>
      <c r="O181">
        <v>0</v>
      </c>
      <c r="P181">
        <v>5</v>
      </c>
      <c r="Q181">
        <v>1</v>
      </c>
      <c r="R181">
        <v>4</v>
      </c>
      <c r="S181">
        <v>1</v>
      </c>
      <c r="T181">
        <v>0</v>
      </c>
      <c r="U181" t="s">
        <v>710</v>
      </c>
      <c r="V181" t="s">
        <v>707</v>
      </c>
      <c r="W181" t="s">
        <v>708</v>
      </c>
    </row>
    <row r="182" spans="1:24" x14ac:dyDescent="0.35">
      <c r="A182">
        <v>181</v>
      </c>
      <c r="B182">
        <v>255365</v>
      </c>
      <c r="C182" t="s">
        <v>704</v>
      </c>
      <c r="D182" t="s">
        <v>30</v>
      </c>
      <c r="E182" t="s">
        <v>711</v>
      </c>
      <c r="F182" s="1">
        <v>42152</v>
      </c>
      <c r="G182" s="1">
        <v>42173</v>
      </c>
      <c r="H182">
        <v>3</v>
      </c>
      <c r="I182">
        <v>2</v>
      </c>
      <c r="J182">
        <v>365</v>
      </c>
      <c r="K182">
        <v>2</v>
      </c>
      <c r="L182">
        <v>0</v>
      </c>
      <c r="M182">
        <v>1</v>
      </c>
      <c r="N182">
        <v>0</v>
      </c>
      <c r="O182">
        <v>0</v>
      </c>
      <c r="P182">
        <v>3</v>
      </c>
      <c r="Q182">
        <v>2</v>
      </c>
      <c r="R182">
        <v>11</v>
      </c>
      <c r="S182">
        <v>0</v>
      </c>
      <c r="T182">
        <v>0</v>
      </c>
      <c r="U182" t="s">
        <v>712</v>
      </c>
      <c r="V182" t="s">
        <v>713</v>
      </c>
      <c r="W182" t="s">
        <v>714</v>
      </c>
    </row>
    <row r="183" spans="1:24" x14ac:dyDescent="0.35">
      <c r="A183">
        <v>182</v>
      </c>
      <c r="B183">
        <v>255365</v>
      </c>
      <c r="C183" t="s">
        <v>704</v>
      </c>
      <c r="D183" t="s">
        <v>30</v>
      </c>
      <c r="E183" t="s">
        <v>715</v>
      </c>
      <c r="F183" s="1">
        <v>43070</v>
      </c>
      <c r="G183" s="1">
        <v>43160</v>
      </c>
      <c r="H183">
        <v>3</v>
      </c>
      <c r="I183">
        <v>2</v>
      </c>
      <c r="J183">
        <v>365</v>
      </c>
      <c r="K183">
        <v>3</v>
      </c>
      <c r="L183">
        <v>0</v>
      </c>
      <c r="M183">
        <v>1</v>
      </c>
      <c r="N183">
        <v>0</v>
      </c>
      <c r="O183">
        <v>0</v>
      </c>
      <c r="P183">
        <v>4</v>
      </c>
      <c r="Q183">
        <v>1</v>
      </c>
      <c r="R183">
        <v>11</v>
      </c>
      <c r="S183">
        <v>0</v>
      </c>
      <c r="T183">
        <v>0</v>
      </c>
      <c r="U183" t="s">
        <v>716</v>
      </c>
      <c r="V183" t="s">
        <v>717</v>
      </c>
      <c r="W183" t="s">
        <v>718</v>
      </c>
    </row>
    <row r="184" spans="1:24" x14ac:dyDescent="0.35">
      <c r="A184">
        <v>183</v>
      </c>
      <c r="B184">
        <v>255365</v>
      </c>
      <c r="C184" t="s">
        <v>704</v>
      </c>
      <c r="D184" t="s">
        <v>30</v>
      </c>
      <c r="E184" t="s">
        <v>719</v>
      </c>
      <c r="F184" s="1">
        <v>43252</v>
      </c>
      <c r="G184" s="1">
        <v>43977</v>
      </c>
      <c r="H184">
        <v>3</v>
      </c>
      <c r="I184">
        <v>1</v>
      </c>
      <c r="J184">
        <v>365</v>
      </c>
      <c r="K184">
        <v>3</v>
      </c>
      <c r="L184">
        <v>0</v>
      </c>
      <c r="M184">
        <v>0</v>
      </c>
      <c r="N184">
        <v>0</v>
      </c>
      <c r="O184">
        <v>0</v>
      </c>
      <c r="P184">
        <v>3</v>
      </c>
      <c r="Q184">
        <v>4</v>
      </c>
      <c r="R184">
        <v>8</v>
      </c>
      <c r="S184">
        <v>1</v>
      </c>
      <c r="T184">
        <v>0</v>
      </c>
      <c r="U184" t="s">
        <v>720</v>
      </c>
      <c r="V184" t="s">
        <v>721</v>
      </c>
      <c r="W184" t="s">
        <v>722</v>
      </c>
      <c r="X184" t="s">
        <v>723</v>
      </c>
    </row>
    <row r="185" spans="1:24" x14ac:dyDescent="0.35">
      <c r="A185">
        <v>184</v>
      </c>
      <c r="B185">
        <v>290365</v>
      </c>
      <c r="C185" t="s">
        <v>724</v>
      </c>
      <c r="D185" t="s">
        <v>30</v>
      </c>
      <c r="E185" t="s">
        <v>725</v>
      </c>
      <c r="F185" s="1">
        <v>39814</v>
      </c>
      <c r="G185" s="1">
        <v>41926</v>
      </c>
      <c r="H185">
        <v>3</v>
      </c>
      <c r="I185">
        <v>2</v>
      </c>
      <c r="J185">
        <v>365</v>
      </c>
      <c r="K185">
        <v>3</v>
      </c>
      <c r="L185">
        <v>0</v>
      </c>
      <c r="M185">
        <v>1</v>
      </c>
      <c r="N185">
        <v>0</v>
      </c>
      <c r="O185">
        <v>0</v>
      </c>
      <c r="P185">
        <v>4</v>
      </c>
      <c r="Q185">
        <v>2</v>
      </c>
      <c r="R185">
        <v>2</v>
      </c>
      <c r="S185">
        <v>1</v>
      </c>
      <c r="T185">
        <v>0</v>
      </c>
      <c r="U185" t="s">
        <v>54</v>
      </c>
      <c r="V185" t="s">
        <v>55</v>
      </c>
      <c r="W185" t="s">
        <v>726</v>
      </c>
    </row>
    <row r="186" spans="1:24" x14ac:dyDescent="0.35">
      <c r="A186">
        <v>185</v>
      </c>
      <c r="B186">
        <v>290365</v>
      </c>
      <c r="C186" t="s">
        <v>724</v>
      </c>
      <c r="D186" t="s">
        <v>30</v>
      </c>
      <c r="E186" t="s">
        <v>727</v>
      </c>
      <c r="F186" s="1">
        <v>41791</v>
      </c>
      <c r="G186" s="1">
        <v>41820</v>
      </c>
      <c r="H186">
        <v>3</v>
      </c>
      <c r="I186">
        <v>2</v>
      </c>
      <c r="J186">
        <v>365</v>
      </c>
      <c r="K186">
        <v>2</v>
      </c>
      <c r="L186">
        <v>0</v>
      </c>
      <c r="M186">
        <v>1</v>
      </c>
      <c r="N186">
        <v>0</v>
      </c>
      <c r="O186">
        <v>0</v>
      </c>
      <c r="P186">
        <v>3</v>
      </c>
      <c r="Q186">
        <v>2</v>
      </c>
      <c r="R186">
        <v>11</v>
      </c>
      <c r="S186">
        <v>0</v>
      </c>
      <c r="T186">
        <v>0</v>
      </c>
      <c r="U186" t="s">
        <v>728</v>
      </c>
      <c r="V186" t="s">
        <v>78</v>
      </c>
      <c r="W186" t="s">
        <v>729</v>
      </c>
    </row>
    <row r="187" spans="1:24" x14ac:dyDescent="0.35">
      <c r="A187">
        <v>186</v>
      </c>
      <c r="B187">
        <v>290365</v>
      </c>
      <c r="C187" t="s">
        <v>724</v>
      </c>
      <c r="D187" t="s">
        <v>30</v>
      </c>
      <c r="E187" t="s">
        <v>730</v>
      </c>
      <c r="F187" s="1">
        <v>41935</v>
      </c>
      <c r="G187" s="1">
        <v>41936</v>
      </c>
      <c r="H187">
        <v>1</v>
      </c>
      <c r="I187">
        <v>1</v>
      </c>
      <c r="J187">
        <v>365</v>
      </c>
      <c r="K187">
        <v>1</v>
      </c>
      <c r="L187">
        <v>1</v>
      </c>
      <c r="M187">
        <v>1</v>
      </c>
      <c r="N187">
        <v>0</v>
      </c>
      <c r="O187">
        <v>0</v>
      </c>
      <c r="P187">
        <v>2</v>
      </c>
      <c r="Q187">
        <v>1</v>
      </c>
      <c r="R187">
        <v>11</v>
      </c>
      <c r="S187">
        <v>0</v>
      </c>
      <c r="T187">
        <v>0</v>
      </c>
      <c r="U187" t="s">
        <v>731</v>
      </c>
      <c r="V187" t="s">
        <v>657</v>
      </c>
      <c r="W187" t="s">
        <v>663</v>
      </c>
    </row>
    <row r="188" spans="1:24" x14ac:dyDescent="0.35">
      <c r="A188">
        <v>187</v>
      </c>
      <c r="B188">
        <v>365366</v>
      </c>
      <c r="C188" t="s">
        <v>30</v>
      </c>
      <c r="D188" t="s">
        <v>732</v>
      </c>
      <c r="E188" t="s">
        <v>733</v>
      </c>
      <c r="F188" s="1">
        <v>39199</v>
      </c>
      <c r="G188" s="1">
        <v>39212</v>
      </c>
      <c r="H188">
        <v>1</v>
      </c>
      <c r="I188">
        <v>2</v>
      </c>
      <c r="J188">
        <v>365</v>
      </c>
      <c r="K188">
        <v>1</v>
      </c>
      <c r="L188">
        <v>1</v>
      </c>
      <c r="M188">
        <v>1</v>
      </c>
      <c r="N188">
        <v>0</v>
      </c>
      <c r="O188">
        <v>0</v>
      </c>
      <c r="P188">
        <v>2</v>
      </c>
      <c r="Q188">
        <v>1</v>
      </c>
      <c r="R188">
        <v>11</v>
      </c>
      <c r="S188">
        <v>0</v>
      </c>
      <c r="T188">
        <v>0</v>
      </c>
      <c r="U188" t="s">
        <v>734</v>
      </c>
      <c r="V188" t="s">
        <v>735</v>
      </c>
      <c r="W188" t="s">
        <v>736</v>
      </c>
    </row>
    <row r="189" spans="1:24" x14ac:dyDescent="0.35">
      <c r="A189">
        <v>188</v>
      </c>
      <c r="B189">
        <v>365366</v>
      </c>
      <c r="C189" t="s">
        <v>30</v>
      </c>
      <c r="D189" t="s">
        <v>732</v>
      </c>
      <c r="E189" t="s">
        <v>737</v>
      </c>
      <c r="F189" s="1">
        <v>39199</v>
      </c>
      <c r="G189" s="1">
        <v>39212</v>
      </c>
      <c r="H189">
        <v>1</v>
      </c>
      <c r="I189">
        <v>1</v>
      </c>
      <c r="J189">
        <v>365</v>
      </c>
      <c r="K189">
        <v>1</v>
      </c>
      <c r="L189">
        <v>1</v>
      </c>
      <c r="M189">
        <v>1</v>
      </c>
      <c r="N189">
        <v>0</v>
      </c>
      <c r="O189">
        <v>0</v>
      </c>
      <c r="P189">
        <v>2</v>
      </c>
      <c r="Q189">
        <v>1</v>
      </c>
      <c r="R189">
        <v>11</v>
      </c>
      <c r="S189">
        <v>0</v>
      </c>
      <c r="T189">
        <v>0</v>
      </c>
      <c r="U189" t="s">
        <v>738</v>
      </c>
      <c r="V189" t="s">
        <v>735</v>
      </c>
      <c r="W189" t="s">
        <v>736</v>
      </c>
    </row>
    <row r="190" spans="1:24" x14ac:dyDescent="0.35">
      <c r="A190">
        <v>189</v>
      </c>
      <c r="B190">
        <v>365366</v>
      </c>
      <c r="C190" t="s">
        <v>30</v>
      </c>
      <c r="D190" t="s">
        <v>732</v>
      </c>
      <c r="E190" t="s">
        <v>739</v>
      </c>
      <c r="F190" s="1">
        <v>39199</v>
      </c>
      <c r="G190" s="1">
        <v>39212</v>
      </c>
      <c r="H190">
        <v>2</v>
      </c>
      <c r="I190">
        <v>2</v>
      </c>
      <c r="J190">
        <v>365</v>
      </c>
      <c r="K190">
        <v>4</v>
      </c>
      <c r="L190">
        <v>0</v>
      </c>
      <c r="M190">
        <v>1</v>
      </c>
      <c r="N190">
        <v>0</v>
      </c>
      <c r="O190">
        <v>0</v>
      </c>
      <c r="P190">
        <v>2</v>
      </c>
      <c r="Q190">
        <v>1</v>
      </c>
      <c r="R190">
        <v>11</v>
      </c>
      <c r="S190">
        <v>0</v>
      </c>
      <c r="T190">
        <v>0</v>
      </c>
      <c r="U190" t="s">
        <v>740</v>
      </c>
      <c r="V190" t="s">
        <v>735</v>
      </c>
      <c r="W190" t="s">
        <v>736</v>
      </c>
    </row>
    <row r="191" spans="1:24" x14ac:dyDescent="0.35">
      <c r="A191">
        <v>190</v>
      </c>
      <c r="B191">
        <v>365366</v>
      </c>
      <c r="C191" t="s">
        <v>30</v>
      </c>
      <c r="D191" t="s">
        <v>732</v>
      </c>
      <c r="E191" t="s">
        <v>741</v>
      </c>
      <c r="F191" s="1">
        <v>39199</v>
      </c>
      <c r="G191" s="1">
        <v>39212</v>
      </c>
      <c r="H191">
        <v>2</v>
      </c>
      <c r="I191">
        <v>1</v>
      </c>
      <c r="J191">
        <v>365</v>
      </c>
      <c r="K191">
        <v>4</v>
      </c>
      <c r="L191">
        <v>0</v>
      </c>
      <c r="M191">
        <v>1</v>
      </c>
      <c r="N191">
        <v>0</v>
      </c>
      <c r="O191">
        <v>0</v>
      </c>
      <c r="P191">
        <v>2</v>
      </c>
      <c r="Q191">
        <v>1</v>
      </c>
      <c r="R191">
        <v>11</v>
      </c>
      <c r="S191">
        <v>0</v>
      </c>
      <c r="T191">
        <v>0</v>
      </c>
      <c r="U191" t="s">
        <v>742</v>
      </c>
      <c r="V191" t="s">
        <v>735</v>
      </c>
      <c r="W191" t="s">
        <v>736</v>
      </c>
    </row>
    <row r="192" spans="1:24" x14ac:dyDescent="0.35">
      <c r="A192">
        <v>191</v>
      </c>
      <c r="B192">
        <v>365368</v>
      </c>
      <c r="C192" t="s">
        <v>30</v>
      </c>
      <c r="D192" t="s">
        <v>743</v>
      </c>
      <c r="E192" t="s">
        <v>744</v>
      </c>
      <c r="F192" s="1">
        <v>38353</v>
      </c>
      <c r="G192" s="1">
        <v>41767</v>
      </c>
      <c r="H192">
        <v>3</v>
      </c>
      <c r="I192">
        <v>2</v>
      </c>
      <c r="J192">
        <v>365</v>
      </c>
      <c r="K192">
        <v>2</v>
      </c>
      <c r="L192">
        <v>0</v>
      </c>
      <c r="M192">
        <v>1</v>
      </c>
      <c r="N192">
        <v>0</v>
      </c>
      <c r="O192">
        <v>0</v>
      </c>
      <c r="P192">
        <v>4</v>
      </c>
      <c r="Q192">
        <v>2</v>
      </c>
      <c r="R192">
        <v>11</v>
      </c>
      <c r="S192">
        <v>0</v>
      </c>
      <c r="T192">
        <v>0</v>
      </c>
      <c r="U192" t="s">
        <v>745</v>
      </c>
      <c r="V192" t="s">
        <v>746</v>
      </c>
      <c r="W192" t="s">
        <v>747</v>
      </c>
    </row>
    <row r="193" spans="1:29" x14ac:dyDescent="0.35">
      <c r="A193">
        <v>192</v>
      </c>
      <c r="B193">
        <v>365368</v>
      </c>
      <c r="C193" t="s">
        <v>30</v>
      </c>
      <c r="D193" t="s">
        <v>743</v>
      </c>
      <c r="E193" t="s">
        <v>748</v>
      </c>
      <c r="F193" s="1">
        <v>39627</v>
      </c>
      <c r="G193" s="1">
        <v>39631</v>
      </c>
      <c r="H193">
        <v>1</v>
      </c>
      <c r="I193">
        <v>1</v>
      </c>
      <c r="J193">
        <v>365</v>
      </c>
      <c r="K193">
        <v>1</v>
      </c>
      <c r="L193">
        <v>1</v>
      </c>
      <c r="M193">
        <v>1</v>
      </c>
      <c r="N193">
        <v>0</v>
      </c>
      <c r="O193">
        <v>0</v>
      </c>
      <c r="P193">
        <v>2</v>
      </c>
      <c r="Q193">
        <v>1</v>
      </c>
      <c r="R193">
        <v>11</v>
      </c>
      <c r="S193">
        <v>0</v>
      </c>
      <c r="T193">
        <v>0</v>
      </c>
      <c r="U193" t="s">
        <v>749</v>
      </c>
      <c r="V193" t="s">
        <v>750</v>
      </c>
      <c r="W193" t="s">
        <v>751</v>
      </c>
    </row>
    <row r="194" spans="1:29" x14ac:dyDescent="0.35">
      <c r="A194">
        <v>193</v>
      </c>
      <c r="B194">
        <v>365368</v>
      </c>
      <c r="C194" t="s">
        <v>30</v>
      </c>
      <c r="D194" t="s">
        <v>743</v>
      </c>
      <c r="E194" t="s">
        <v>752</v>
      </c>
      <c r="F194" s="1">
        <v>39627</v>
      </c>
      <c r="G194" s="1">
        <v>39631</v>
      </c>
      <c r="H194">
        <v>1</v>
      </c>
      <c r="I194">
        <v>2</v>
      </c>
      <c r="J194">
        <v>365</v>
      </c>
      <c r="K194">
        <v>1</v>
      </c>
      <c r="L194">
        <v>1</v>
      </c>
      <c r="M194">
        <v>1</v>
      </c>
      <c r="N194">
        <v>0</v>
      </c>
      <c r="O194">
        <v>0</v>
      </c>
      <c r="P194">
        <v>2</v>
      </c>
      <c r="Q194">
        <v>2</v>
      </c>
      <c r="R194">
        <v>11</v>
      </c>
      <c r="S194">
        <v>0</v>
      </c>
      <c r="T194">
        <v>0</v>
      </c>
      <c r="U194" t="s">
        <v>749</v>
      </c>
      <c r="V194" t="s">
        <v>750</v>
      </c>
      <c r="W194" t="s">
        <v>751</v>
      </c>
    </row>
    <row r="195" spans="1:29" x14ac:dyDescent="0.35">
      <c r="A195">
        <v>194</v>
      </c>
      <c r="B195">
        <v>365368</v>
      </c>
      <c r="C195" t="s">
        <v>30</v>
      </c>
      <c r="D195" t="s">
        <v>753</v>
      </c>
      <c r="E195" t="s">
        <v>754</v>
      </c>
      <c r="F195" s="1">
        <v>40935</v>
      </c>
      <c r="G195" s="1">
        <v>40936</v>
      </c>
      <c r="H195">
        <v>2</v>
      </c>
      <c r="I195">
        <v>1</v>
      </c>
      <c r="J195">
        <v>365</v>
      </c>
      <c r="K195">
        <v>1</v>
      </c>
      <c r="L195">
        <v>0</v>
      </c>
      <c r="M195">
        <v>1</v>
      </c>
      <c r="N195">
        <v>0</v>
      </c>
      <c r="O195">
        <v>0</v>
      </c>
      <c r="P195">
        <v>2</v>
      </c>
      <c r="Q195">
        <v>1</v>
      </c>
      <c r="R195">
        <v>9</v>
      </c>
      <c r="S195">
        <v>0</v>
      </c>
      <c r="T195">
        <v>0</v>
      </c>
      <c r="U195" t="s">
        <v>755</v>
      </c>
      <c r="V195" t="s">
        <v>756</v>
      </c>
    </row>
    <row r="196" spans="1:29" x14ac:dyDescent="0.35">
      <c r="A196">
        <v>195</v>
      </c>
      <c r="B196">
        <v>365368</v>
      </c>
      <c r="C196" t="s">
        <v>30</v>
      </c>
      <c r="D196" t="s">
        <v>743</v>
      </c>
      <c r="E196" t="s">
        <v>757</v>
      </c>
      <c r="F196" s="1">
        <v>43360</v>
      </c>
      <c r="G196" s="1">
        <v>43565</v>
      </c>
      <c r="H196">
        <v>3</v>
      </c>
      <c r="I196">
        <v>3</v>
      </c>
      <c r="J196">
        <v>365</v>
      </c>
      <c r="K196">
        <v>1</v>
      </c>
      <c r="L196">
        <v>1</v>
      </c>
      <c r="M196">
        <v>1</v>
      </c>
      <c r="N196">
        <v>0</v>
      </c>
      <c r="O196">
        <v>0</v>
      </c>
      <c r="P196">
        <v>3</v>
      </c>
      <c r="Q196">
        <v>1</v>
      </c>
      <c r="R196">
        <v>11</v>
      </c>
      <c r="S196">
        <v>0</v>
      </c>
      <c r="T196">
        <v>0</v>
      </c>
      <c r="U196" t="s">
        <v>758</v>
      </c>
      <c r="V196" t="s">
        <v>759</v>
      </c>
      <c r="W196" t="s">
        <v>760</v>
      </c>
      <c r="X196" t="s">
        <v>761</v>
      </c>
      <c r="AA196" t="s">
        <v>762</v>
      </c>
      <c r="AC196" t="s">
        <v>763</v>
      </c>
    </row>
    <row r="197" spans="1:29" x14ac:dyDescent="0.35">
      <c r="A197">
        <v>196</v>
      </c>
      <c r="B197">
        <v>365368</v>
      </c>
      <c r="C197" t="s">
        <v>30</v>
      </c>
      <c r="D197" t="s">
        <v>743</v>
      </c>
      <c r="E197" t="s">
        <v>764</v>
      </c>
      <c r="F197" s="1">
        <v>44105</v>
      </c>
      <c r="G197" s="1">
        <v>44195</v>
      </c>
      <c r="H197">
        <v>3</v>
      </c>
      <c r="I197">
        <v>2</v>
      </c>
      <c r="J197">
        <v>365</v>
      </c>
      <c r="K197">
        <v>2</v>
      </c>
      <c r="L197">
        <v>1</v>
      </c>
      <c r="M197">
        <v>1</v>
      </c>
      <c r="N197">
        <v>0</v>
      </c>
      <c r="O197">
        <v>0</v>
      </c>
      <c r="P197">
        <v>3</v>
      </c>
      <c r="Q197">
        <v>1</v>
      </c>
      <c r="R197">
        <v>12</v>
      </c>
      <c r="S197">
        <v>0</v>
      </c>
      <c r="T197">
        <v>0</v>
      </c>
      <c r="U197" t="s">
        <v>765</v>
      </c>
      <c r="V197" t="s">
        <v>766</v>
      </c>
      <c r="AA197" t="s">
        <v>762</v>
      </c>
    </row>
    <row r="198" spans="1:29" x14ac:dyDescent="0.35">
      <c r="A198">
        <v>197</v>
      </c>
      <c r="B198">
        <v>365369</v>
      </c>
      <c r="C198" t="s">
        <v>30</v>
      </c>
      <c r="D198" t="s">
        <v>767</v>
      </c>
      <c r="E198" t="s">
        <v>768</v>
      </c>
      <c r="F198" s="1">
        <v>38353</v>
      </c>
      <c r="G198" s="1">
        <v>41767</v>
      </c>
      <c r="H198">
        <v>3</v>
      </c>
      <c r="I198">
        <v>2</v>
      </c>
      <c r="J198">
        <v>365</v>
      </c>
      <c r="K198">
        <v>2</v>
      </c>
      <c r="L198">
        <v>0</v>
      </c>
      <c r="M198">
        <v>1</v>
      </c>
      <c r="N198">
        <v>0</v>
      </c>
      <c r="O198">
        <v>0</v>
      </c>
      <c r="P198">
        <v>4</v>
      </c>
      <c r="Q198">
        <v>2</v>
      </c>
      <c r="R198">
        <v>11</v>
      </c>
      <c r="S198">
        <v>0</v>
      </c>
      <c r="T198">
        <v>0</v>
      </c>
      <c r="U198" t="s">
        <v>745</v>
      </c>
      <c r="V198" t="s">
        <v>747</v>
      </c>
    </row>
    <row r="199" spans="1:29" x14ac:dyDescent="0.35">
      <c r="A199">
        <v>198</v>
      </c>
      <c r="B199">
        <v>365369</v>
      </c>
      <c r="C199" t="s">
        <v>30</v>
      </c>
      <c r="D199" t="s">
        <v>767</v>
      </c>
      <c r="E199" t="s">
        <v>769</v>
      </c>
      <c r="F199" s="1">
        <v>39814</v>
      </c>
      <c r="G199" s="1">
        <v>41926</v>
      </c>
      <c r="H199">
        <v>3</v>
      </c>
      <c r="I199">
        <v>2</v>
      </c>
      <c r="J199">
        <v>365</v>
      </c>
      <c r="K199">
        <v>3</v>
      </c>
      <c r="L199">
        <v>0</v>
      </c>
      <c r="M199">
        <v>1</v>
      </c>
      <c r="N199">
        <v>0</v>
      </c>
      <c r="O199">
        <v>0</v>
      </c>
      <c r="P199">
        <v>2</v>
      </c>
      <c r="Q199">
        <v>2</v>
      </c>
      <c r="R199">
        <v>8</v>
      </c>
      <c r="S199">
        <v>1</v>
      </c>
      <c r="T199">
        <v>0</v>
      </c>
      <c r="U199" t="s">
        <v>54</v>
      </c>
      <c r="V199" t="s">
        <v>55</v>
      </c>
      <c r="W199" t="s">
        <v>726</v>
      </c>
    </row>
    <row r="200" spans="1:29" x14ac:dyDescent="0.35">
      <c r="A200">
        <v>199</v>
      </c>
      <c r="B200">
        <v>365369</v>
      </c>
      <c r="C200" t="s">
        <v>30</v>
      </c>
      <c r="D200" t="s">
        <v>767</v>
      </c>
      <c r="E200" t="s">
        <v>770</v>
      </c>
      <c r="F200" s="1">
        <v>41306</v>
      </c>
      <c r="G200" s="1">
        <v>42264</v>
      </c>
      <c r="H200">
        <v>3</v>
      </c>
      <c r="I200">
        <v>2</v>
      </c>
      <c r="J200">
        <v>365</v>
      </c>
      <c r="K200">
        <v>3</v>
      </c>
      <c r="L200">
        <v>0</v>
      </c>
      <c r="M200">
        <v>1</v>
      </c>
      <c r="N200">
        <v>0</v>
      </c>
      <c r="O200">
        <v>0</v>
      </c>
      <c r="P200">
        <v>2</v>
      </c>
      <c r="Q200">
        <v>2</v>
      </c>
      <c r="R200">
        <v>11</v>
      </c>
      <c r="S200">
        <v>0</v>
      </c>
      <c r="T200">
        <v>0</v>
      </c>
      <c r="U200" t="s">
        <v>41</v>
      </c>
      <c r="V200" t="s">
        <v>771</v>
      </c>
      <c r="W200" t="s">
        <v>772</v>
      </c>
    </row>
    <row r="201" spans="1:29" x14ac:dyDescent="0.35">
      <c r="A201">
        <v>200</v>
      </c>
      <c r="B201">
        <v>365369</v>
      </c>
      <c r="C201" t="s">
        <v>30</v>
      </c>
      <c r="D201" t="s">
        <v>767</v>
      </c>
      <c r="E201" t="s">
        <v>773</v>
      </c>
      <c r="F201" s="1">
        <v>41640</v>
      </c>
      <c r="G201" s="1">
        <v>42004</v>
      </c>
      <c r="H201">
        <v>2</v>
      </c>
      <c r="I201">
        <v>2</v>
      </c>
      <c r="J201">
        <v>365</v>
      </c>
      <c r="K201">
        <v>1</v>
      </c>
      <c r="L201">
        <v>0</v>
      </c>
      <c r="M201">
        <v>1</v>
      </c>
      <c r="N201">
        <v>0</v>
      </c>
      <c r="O201">
        <v>0</v>
      </c>
      <c r="P201">
        <v>2</v>
      </c>
      <c r="Q201">
        <v>1</v>
      </c>
      <c r="R201">
        <v>11</v>
      </c>
      <c r="S201">
        <v>0</v>
      </c>
      <c r="T201">
        <v>0</v>
      </c>
      <c r="U201" t="s">
        <v>774</v>
      </c>
      <c r="V201" t="s">
        <v>775</v>
      </c>
    </row>
    <row r="202" spans="1:29" x14ac:dyDescent="0.35">
      <c r="A202">
        <v>201</v>
      </c>
      <c r="B202">
        <v>365369</v>
      </c>
      <c r="C202" t="s">
        <v>30</v>
      </c>
      <c r="D202" t="s">
        <v>767</v>
      </c>
      <c r="E202" t="s">
        <v>776</v>
      </c>
      <c r="F202" s="1">
        <v>41699</v>
      </c>
      <c r="G202" s="1">
        <v>41713</v>
      </c>
      <c r="H202">
        <v>2</v>
      </c>
      <c r="I202">
        <v>1</v>
      </c>
      <c r="J202">
        <v>365</v>
      </c>
      <c r="K202">
        <v>4</v>
      </c>
      <c r="L202">
        <v>0</v>
      </c>
      <c r="M202">
        <v>1</v>
      </c>
      <c r="N202">
        <v>0</v>
      </c>
      <c r="O202">
        <v>0</v>
      </c>
      <c r="P202">
        <v>2</v>
      </c>
      <c r="Q202">
        <v>1</v>
      </c>
      <c r="R202">
        <v>3</v>
      </c>
      <c r="S202">
        <v>1</v>
      </c>
      <c r="T202">
        <v>0</v>
      </c>
      <c r="U202" t="s">
        <v>777</v>
      </c>
      <c r="V202" t="s">
        <v>775</v>
      </c>
    </row>
    <row r="203" spans="1:29" x14ac:dyDescent="0.35">
      <c r="A203">
        <v>202</v>
      </c>
      <c r="B203">
        <v>365369</v>
      </c>
      <c r="C203" t="s">
        <v>30</v>
      </c>
      <c r="D203" t="s">
        <v>767</v>
      </c>
      <c r="E203" t="s">
        <v>778</v>
      </c>
      <c r="F203" s="1">
        <v>41781</v>
      </c>
      <c r="G203" s="1">
        <v>41785</v>
      </c>
      <c r="H203">
        <v>2</v>
      </c>
      <c r="I203">
        <v>2</v>
      </c>
      <c r="J203">
        <v>365</v>
      </c>
      <c r="K203">
        <v>1</v>
      </c>
      <c r="L203">
        <v>1</v>
      </c>
      <c r="M203">
        <v>1</v>
      </c>
      <c r="N203">
        <v>0</v>
      </c>
      <c r="O203">
        <v>0</v>
      </c>
      <c r="P203">
        <v>2</v>
      </c>
      <c r="Q203">
        <v>1</v>
      </c>
      <c r="R203">
        <v>11</v>
      </c>
      <c r="S203">
        <v>0</v>
      </c>
      <c r="T203">
        <v>0</v>
      </c>
      <c r="U203" t="s">
        <v>779</v>
      </c>
      <c r="V203" t="s">
        <v>775</v>
      </c>
    </row>
    <row r="204" spans="1:29" x14ac:dyDescent="0.35">
      <c r="A204">
        <v>203</v>
      </c>
      <c r="B204">
        <v>365369</v>
      </c>
      <c r="C204" t="s">
        <v>30</v>
      </c>
      <c r="D204" t="s">
        <v>767</v>
      </c>
      <c r="E204" t="s">
        <v>780</v>
      </c>
      <c r="F204" s="1">
        <v>41791</v>
      </c>
      <c r="G204" s="1">
        <v>42036</v>
      </c>
      <c r="H204">
        <v>3</v>
      </c>
      <c r="I204">
        <v>2</v>
      </c>
      <c r="J204">
        <v>365</v>
      </c>
      <c r="K204">
        <v>2</v>
      </c>
      <c r="L204">
        <v>1</v>
      </c>
      <c r="M204">
        <v>1</v>
      </c>
      <c r="N204">
        <v>0</v>
      </c>
      <c r="O204">
        <v>0</v>
      </c>
      <c r="P204">
        <v>3</v>
      </c>
      <c r="Q204">
        <v>2</v>
      </c>
      <c r="R204">
        <v>11</v>
      </c>
      <c r="S204">
        <v>0</v>
      </c>
      <c r="T204">
        <v>0</v>
      </c>
      <c r="U204" t="s">
        <v>728</v>
      </c>
      <c r="V204" t="s">
        <v>78</v>
      </c>
      <c r="W204" t="s">
        <v>729</v>
      </c>
    </row>
    <row r="205" spans="1:29" x14ac:dyDescent="0.35">
      <c r="A205">
        <v>204</v>
      </c>
      <c r="B205">
        <v>365369</v>
      </c>
      <c r="C205" t="s">
        <v>30</v>
      </c>
      <c r="D205" t="s">
        <v>767</v>
      </c>
      <c r="E205" t="s">
        <v>781</v>
      </c>
      <c r="F205" s="1">
        <v>41913</v>
      </c>
      <c r="G205" s="1">
        <v>41942</v>
      </c>
      <c r="H205">
        <v>2</v>
      </c>
      <c r="I205">
        <v>3</v>
      </c>
      <c r="J205">
        <v>365</v>
      </c>
      <c r="K205">
        <v>1</v>
      </c>
      <c r="L205">
        <v>1</v>
      </c>
      <c r="M205">
        <v>1</v>
      </c>
      <c r="N205">
        <v>0</v>
      </c>
      <c r="O205">
        <v>0</v>
      </c>
      <c r="P205">
        <v>2</v>
      </c>
      <c r="Q205">
        <v>1</v>
      </c>
      <c r="R205">
        <v>11</v>
      </c>
      <c r="S205">
        <v>0</v>
      </c>
      <c r="T205">
        <v>0</v>
      </c>
      <c r="U205" t="s">
        <v>782</v>
      </c>
      <c r="V205" t="s">
        <v>775</v>
      </c>
    </row>
    <row r="206" spans="1:29" x14ac:dyDescent="0.35">
      <c r="A206">
        <v>205</v>
      </c>
      <c r="B206">
        <v>365369</v>
      </c>
      <c r="C206" t="s">
        <v>30</v>
      </c>
      <c r="D206" t="s">
        <v>767</v>
      </c>
      <c r="E206" t="s">
        <v>783</v>
      </c>
      <c r="F206" s="1">
        <v>41918</v>
      </c>
      <c r="G206" s="1">
        <v>42566</v>
      </c>
      <c r="H206">
        <v>3</v>
      </c>
      <c r="I206">
        <v>3</v>
      </c>
      <c r="J206">
        <v>365</v>
      </c>
      <c r="K206">
        <v>4</v>
      </c>
      <c r="L206">
        <v>0</v>
      </c>
      <c r="M206">
        <v>1</v>
      </c>
      <c r="N206">
        <v>0</v>
      </c>
      <c r="O206">
        <v>0</v>
      </c>
      <c r="P206">
        <v>4</v>
      </c>
      <c r="Q206">
        <v>2</v>
      </c>
      <c r="R206">
        <v>11</v>
      </c>
      <c r="S206">
        <v>0</v>
      </c>
      <c r="T206">
        <v>0</v>
      </c>
      <c r="U206" t="s">
        <v>784</v>
      </c>
      <c r="V206" t="s">
        <v>785</v>
      </c>
      <c r="W206" t="s">
        <v>786</v>
      </c>
    </row>
    <row r="207" spans="1:29" x14ac:dyDescent="0.35">
      <c r="A207">
        <v>206</v>
      </c>
      <c r="B207">
        <v>365369</v>
      </c>
      <c r="C207" t="s">
        <v>30</v>
      </c>
      <c r="D207" t="s">
        <v>767</v>
      </c>
      <c r="E207" t="s">
        <v>787</v>
      </c>
      <c r="F207" s="1">
        <v>41963</v>
      </c>
      <c r="G207" s="1">
        <v>41964</v>
      </c>
      <c r="H207">
        <v>1</v>
      </c>
      <c r="I207">
        <v>1</v>
      </c>
      <c r="J207">
        <v>365</v>
      </c>
      <c r="K207">
        <v>1</v>
      </c>
      <c r="L207">
        <v>1</v>
      </c>
      <c r="M207">
        <v>1</v>
      </c>
      <c r="N207">
        <v>0</v>
      </c>
      <c r="O207">
        <v>0</v>
      </c>
      <c r="P207">
        <v>2</v>
      </c>
      <c r="Q207">
        <v>1</v>
      </c>
      <c r="R207">
        <v>11</v>
      </c>
      <c r="S207">
        <v>0</v>
      </c>
      <c r="T207">
        <v>0</v>
      </c>
      <c r="U207" t="s">
        <v>788</v>
      </c>
      <c r="V207" t="s">
        <v>775</v>
      </c>
    </row>
    <row r="208" spans="1:29" x14ac:dyDescent="0.35">
      <c r="A208">
        <v>207</v>
      </c>
      <c r="B208">
        <v>365369</v>
      </c>
      <c r="C208" t="s">
        <v>30</v>
      </c>
      <c r="D208" t="s">
        <v>767</v>
      </c>
      <c r="E208" t="s">
        <v>789</v>
      </c>
      <c r="F208" s="1">
        <v>42076</v>
      </c>
      <c r="G208" s="1">
        <v>42078</v>
      </c>
      <c r="H208">
        <v>2</v>
      </c>
      <c r="I208">
        <v>3</v>
      </c>
      <c r="J208">
        <v>369</v>
      </c>
      <c r="K208">
        <v>1</v>
      </c>
      <c r="L208">
        <v>0</v>
      </c>
      <c r="M208">
        <v>1</v>
      </c>
      <c r="N208">
        <v>0</v>
      </c>
      <c r="O208">
        <v>0</v>
      </c>
      <c r="P208">
        <v>2</v>
      </c>
      <c r="Q208">
        <v>1</v>
      </c>
      <c r="R208">
        <v>11</v>
      </c>
      <c r="S208">
        <v>0</v>
      </c>
      <c r="T208">
        <v>0</v>
      </c>
      <c r="U208" t="s">
        <v>790</v>
      </c>
      <c r="V208" t="s">
        <v>791</v>
      </c>
    </row>
    <row r="209" spans="1:27" x14ac:dyDescent="0.35">
      <c r="A209">
        <v>208</v>
      </c>
      <c r="B209">
        <v>365369</v>
      </c>
      <c r="C209" t="s">
        <v>30</v>
      </c>
      <c r="D209" t="s">
        <v>767</v>
      </c>
      <c r="E209" t="s">
        <v>792</v>
      </c>
      <c r="F209" s="1">
        <v>42362</v>
      </c>
      <c r="G209" s="1">
        <v>42729</v>
      </c>
      <c r="H209">
        <v>2</v>
      </c>
      <c r="I209">
        <v>1</v>
      </c>
      <c r="J209">
        <v>365</v>
      </c>
      <c r="K209">
        <v>4</v>
      </c>
      <c r="L209">
        <v>0</v>
      </c>
      <c r="M209">
        <v>1</v>
      </c>
      <c r="N209">
        <v>0</v>
      </c>
      <c r="O209">
        <v>0</v>
      </c>
      <c r="P209">
        <v>5</v>
      </c>
      <c r="Q209">
        <v>1</v>
      </c>
      <c r="R209">
        <v>3</v>
      </c>
      <c r="S209">
        <v>1</v>
      </c>
      <c r="T209">
        <v>0</v>
      </c>
      <c r="U209" t="s">
        <v>793</v>
      </c>
      <c r="V209" t="s">
        <v>794</v>
      </c>
      <c r="W209" t="s">
        <v>795</v>
      </c>
      <c r="X209" t="s">
        <v>796</v>
      </c>
    </row>
    <row r="210" spans="1:27" x14ac:dyDescent="0.35">
      <c r="A210">
        <v>209</v>
      </c>
      <c r="B210">
        <v>365369</v>
      </c>
      <c r="C210" t="s">
        <v>30</v>
      </c>
      <c r="D210" t="s">
        <v>767</v>
      </c>
      <c r="E210" t="s">
        <v>797</v>
      </c>
      <c r="F210" s="1">
        <v>42362</v>
      </c>
      <c r="G210" s="1">
        <v>42729</v>
      </c>
      <c r="H210">
        <v>4.2</v>
      </c>
      <c r="I210">
        <v>1</v>
      </c>
      <c r="J210">
        <v>365</v>
      </c>
      <c r="K210">
        <v>4</v>
      </c>
      <c r="L210">
        <v>0</v>
      </c>
      <c r="M210">
        <v>1</v>
      </c>
      <c r="N210">
        <v>0</v>
      </c>
      <c r="O210">
        <v>0</v>
      </c>
      <c r="P210">
        <v>5</v>
      </c>
      <c r="Q210">
        <v>1</v>
      </c>
      <c r="R210">
        <v>3</v>
      </c>
      <c r="S210">
        <v>1</v>
      </c>
      <c r="T210">
        <v>0</v>
      </c>
      <c r="U210" t="s">
        <v>798</v>
      </c>
      <c r="V210" t="s">
        <v>794</v>
      </c>
      <c r="W210" t="s">
        <v>795</v>
      </c>
      <c r="X210" t="s">
        <v>796</v>
      </c>
    </row>
    <row r="211" spans="1:27" x14ac:dyDescent="0.35">
      <c r="A211">
        <v>210</v>
      </c>
      <c r="B211">
        <v>365369</v>
      </c>
      <c r="C211" t="s">
        <v>30</v>
      </c>
      <c r="D211" t="s">
        <v>767</v>
      </c>
      <c r="E211" t="s">
        <v>799</v>
      </c>
      <c r="F211" s="1">
        <v>42430</v>
      </c>
      <c r="G211" s="1">
        <v>42887</v>
      </c>
      <c r="H211">
        <v>3</v>
      </c>
      <c r="I211">
        <v>1</v>
      </c>
      <c r="J211">
        <v>365</v>
      </c>
      <c r="K211">
        <v>2</v>
      </c>
      <c r="L211">
        <v>0</v>
      </c>
      <c r="M211">
        <v>1</v>
      </c>
      <c r="N211">
        <v>0</v>
      </c>
      <c r="O211">
        <v>0</v>
      </c>
      <c r="P211">
        <v>4</v>
      </c>
      <c r="Q211">
        <v>1</v>
      </c>
      <c r="R211">
        <v>13</v>
      </c>
      <c r="S211">
        <v>1</v>
      </c>
      <c r="T211">
        <v>1</v>
      </c>
      <c r="U211" t="s">
        <v>800</v>
      </c>
      <c r="V211" t="s">
        <v>801</v>
      </c>
    </row>
    <row r="212" spans="1:27" x14ac:dyDescent="0.35">
      <c r="A212">
        <v>211</v>
      </c>
      <c r="B212">
        <v>365369</v>
      </c>
      <c r="C212" t="s">
        <v>30</v>
      </c>
      <c r="D212" t="s">
        <v>767</v>
      </c>
      <c r="E212" t="s">
        <v>802</v>
      </c>
      <c r="F212" s="1">
        <v>42430</v>
      </c>
      <c r="G212" s="1">
        <v>42887</v>
      </c>
      <c r="H212">
        <v>4.0999999999999996</v>
      </c>
      <c r="I212">
        <v>1</v>
      </c>
      <c r="J212">
        <v>365</v>
      </c>
      <c r="K212">
        <v>3</v>
      </c>
      <c r="L212">
        <v>0</v>
      </c>
      <c r="M212">
        <v>1</v>
      </c>
      <c r="N212">
        <v>0</v>
      </c>
      <c r="O212">
        <v>0</v>
      </c>
      <c r="P212">
        <v>4</v>
      </c>
      <c r="Q212">
        <v>1</v>
      </c>
      <c r="R212">
        <v>13</v>
      </c>
      <c r="S212">
        <v>1</v>
      </c>
      <c r="T212">
        <v>1</v>
      </c>
      <c r="U212" t="s">
        <v>800</v>
      </c>
      <c r="V212" t="s">
        <v>801</v>
      </c>
      <c r="W212" t="s">
        <v>803</v>
      </c>
    </row>
    <row r="213" spans="1:27" x14ac:dyDescent="0.35">
      <c r="A213">
        <v>212</v>
      </c>
      <c r="B213">
        <v>365369</v>
      </c>
      <c r="C213" t="s">
        <v>30</v>
      </c>
      <c r="D213" t="s">
        <v>767</v>
      </c>
      <c r="E213" t="s">
        <v>804</v>
      </c>
      <c r="F213" s="1">
        <v>42522</v>
      </c>
      <c r="G213" s="1">
        <v>42781</v>
      </c>
      <c r="H213">
        <v>3</v>
      </c>
      <c r="I213">
        <v>1</v>
      </c>
      <c r="J213">
        <v>365</v>
      </c>
      <c r="K213">
        <v>3</v>
      </c>
      <c r="L213">
        <v>0</v>
      </c>
      <c r="M213">
        <v>1</v>
      </c>
      <c r="N213">
        <v>0</v>
      </c>
      <c r="O213">
        <v>0</v>
      </c>
      <c r="P213">
        <v>4</v>
      </c>
      <c r="Q213">
        <v>4</v>
      </c>
      <c r="R213">
        <v>17</v>
      </c>
      <c r="S213">
        <v>0</v>
      </c>
      <c r="T213">
        <v>0</v>
      </c>
      <c r="U213" t="s">
        <v>805</v>
      </c>
      <c r="V213" t="s">
        <v>806</v>
      </c>
    </row>
    <row r="214" spans="1:27" x14ac:dyDescent="0.35">
      <c r="A214">
        <v>213</v>
      </c>
      <c r="B214">
        <v>365369</v>
      </c>
      <c r="C214" t="s">
        <v>30</v>
      </c>
      <c r="D214" t="s">
        <v>767</v>
      </c>
      <c r="E214" t="s">
        <v>807</v>
      </c>
      <c r="F214" s="1">
        <v>42614</v>
      </c>
      <c r="G214" s="1">
        <v>42719</v>
      </c>
      <c r="H214">
        <v>3</v>
      </c>
      <c r="I214">
        <v>1</v>
      </c>
      <c r="J214">
        <v>365</v>
      </c>
      <c r="K214">
        <v>2</v>
      </c>
      <c r="L214">
        <v>0</v>
      </c>
      <c r="M214">
        <v>1</v>
      </c>
      <c r="N214">
        <v>0</v>
      </c>
      <c r="O214">
        <v>0</v>
      </c>
      <c r="P214">
        <v>3</v>
      </c>
      <c r="Q214">
        <v>2</v>
      </c>
      <c r="R214">
        <v>9</v>
      </c>
      <c r="S214">
        <v>1</v>
      </c>
      <c r="T214">
        <v>1</v>
      </c>
      <c r="U214" t="s">
        <v>808</v>
      </c>
      <c r="V214" t="s">
        <v>809</v>
      </c>
      <c r="W214" t="s">
        <v>810</v>
      </c>
    </row>
    <row r="215" spans="1:27" x14ac:dyDescent="0.35">
      <c r="A215">
        <v>214</v>
      </c>
      <c r="B215">
        <v>365369</v>
      </c>
      <c r="C215" t="s">
        <v>30</v>
      </c>
      <c r="D215" t="s">
        <v>767</v>
      </c>
      <c r="E215" t="s">
        <v>811</v>
      </c>
      <c r="F215" s="1">
        <v>42702</v>
      </c>
      <c r="G215" s="1">
        <v>42706</v>
      </c>
      <c r="H215">
        <v>2</v>
      </c>
      <c r="I215">
        <v>1</v>
      </c>
      <c r="J215">
        <v>369</v>
      </c>
      <c r="K215">
        <v>4</v>
      </c>
      <c r="L215">
        <v>0</v>
      </c>
      <c r="M215">
        <v>0</v>
      </c>
      <c r="N215">
        <v>0</v>
      </c>
      <c r="O215">
        <v>0</v>
      </c>
      <c r="P215">
        <v>2</v>
      </c>
      <c r="Q215">
        <v>1</v>
      </c>
      <c r="R215">
        <v>9</v>
      </c>
      <c r="S215">
        <v>1</v>
      </c>
      <c r="T215">
        <v>0</v>
      </c>
      <c r="U215" t="s">
        <v>812</v>
      </c>
      <c r="V215" t="s">
        <v>813</v>
      </c>
      <c r="W215" t="s">
        <v>814</v>
      </c>
    </row>
    <row r="216" spans="1:27" x14ac:dyDescent="0.35">
      <c r="A216">
        <v>215</v>
      </c>
      <c r="B216">
        <v>365369</v>
      </c>
      <c r="C216" t="s">
        <v>30</v>
      </c>
      <c r="D216" t="s">
        <v>767</v>
      </c>
      <c r="E216" t="s">
        <v>815</v>
      </c>
      <c r="F216" s="1">
        <v>42721</v>
      </c>
      <c r="G216" s="1">
        <v>42724</v>
      </c>
      <c r="H216">
        <v>4.2</v>
      </c>
      <c r="I216">
        <v>1</v>
      </c>
      <c r="J216">
        <v>365</v>
      </c>
      <c r="K216">
        <v>4</v>
      </c>
      <c r="L216">
        <v>0</v>
      </c>
      <c r="M216">
        <v>1</v>
      </c>
      <c r="N216">
        <v>0</v>
      </c>
      <c r="O216">
        <v>0</v>
      </c>
      <c r="P216">
        <v>5</v>
      </c>
      <c r="Q216">
        <v>1</v>
      </c>
      <c r="R216">
        <v>8</v>
      </c>
      <c r="S216">
        <v>1</v>
      </c>
      <c r="T216">
        <v>0</v>
      </c>
      <c r="U216" t="s">
        <v>816</v>
      </c>
      <c r="V216" t="s">
        <v>817</v>
      </c>
    </row>
    <row r="217" spans="1:27" x14ac:dyDescent="0.35">
      <c r="A217">
        <v>216</v>
      </c>
      <c r="B217">
        <v>365369</v>
      </c>
      <c r="C217" t="s">
        <v>30</v>
      </c>
      <c r="D217" t="s">
        <v>767</v>
      </c>
      <c r="E217" t="s">
        <v>818</v>
      </c>
      <c r="F217" s="1">
        <v>42721</v>
      </c>
      <c r="G217" s="1">
        <v>42724</v>
      </c>
      <c r="H217">
        <v>4.2</v>
      </c>
      <c r="I217">
        <v>1</v>
      </c>
      <c r="J217">
        <v>365</v>
      </c>
      <c r="K217">
        <v>4</v>
      </c>
      <c r="L217">
        <v>0</v>
      </c>
      <c r="M217">
        <v>1</v>
      </c>
      <c r="N217">
        <v>0</v>
      </c>
      <c r="O217">
        <v>0</v>
      </c>
      <c r="P217">
        <v>5</v>
      </c>
      <c r="Q217">
        <v>1</v>
      </c>
      <c r="R217">
        <v>8</v>
      </c>
      <c r="S217">
        <v>1</v>
      </c>
      <c r="T217">
        <v>0</v>
      </c>
      <c r="U217" t="s">
        <v>816</v>
      </c>
      <c r="V217" t="s">
        <v>819</v>
      </c>
      <c r="W217" t="s">
        <v>820</v>
      </c>
    </row>
    <row r="218" spans="1:27" x14ac:dyDescent="0.35">
      <c r="A218">
        <v>217</v>
      </c>
      <c r="B218">
        <v>365369</v>
      </c>
      <c r="C218" t="s">
        <v>30</v>
      </c>
      <c r="D218" t="s">
        <v>767</v>
      </c>
      <c r="E218" t="s">
        <v>821</v>
      </c>
      <c r="F218" s="1">
        <v>42913</v>
      </c>
      <c r="G218" s="1">
        <v>43282</v>
      </c>
      <c r="H218">
        <v>4.3</v>
      </c>
      <c r="I218">
        <v>1</v>
      </c>
      <c r="J218">
        <v>365</v>
      </c>
      <c r="K218">
        <v>4</v>
      </c>
      <c r="L218">
        <v>0</v>
      </c>
      <c r="M218">
        <v>1</v>
      </c>
      <c r="N218">
        <v>0</v>
      </c>
      <c r="O218">
        <v>0</v>
      </c>
      <c r="P218">
        <v>5</v>
      </c>
      <c r="Q218">
        <v>2</v>
      </c>
      <c r="R218">
        <v>9</v>
      </c>
      <c r="S218">
        <v>1</v>
      </c>
      <c r="T218">
        <v>1</v>
      </c>
      <c r="U218" t="s">
        <v>147</v>
      </c>
      <c r="V218" t="s">
        <v>822</v>
      </c>
      <c r="W218" t="s">
        <v>823</v>
      </c>
      <c r="AA218" t="s">
        <v>150</v>
      </c>
    </row>
    <row r="219" spans="1:27" x14ac:dyDescent="0.35">
      <c r="A219">
        <v>218</v>
      </c>
      <c r="B219">
        <v>365369</v>
      </c>
      <c r="C219" t="s">
        <v>30</v>
      </c>
      <c r="D219" t="s">
        <v>767</v>
      </c>
      <c r="E219" t="s">
        <v>824</v>
      </c>
      <c r="F219" s="1">
        <v>43009</v>
      </c>
      <c r="G219" s="1">
        <v>43032</v>
      </c>
      <c r="H219">
        <v>4</v>
      </c>
      <c r="I219">
        <v>1</v>
      </c>
      <c r="J219">
        <v>365</v>
      </c>
      <c r="K219">
        <v>4</v>
      </c>
      <c r="L219">
        <v>0</v>
      </c>
      <c r="M219">
        <v>1</v>
      </c>
      <c r="N219">
        <v>0</v>
      </c>
      <c r="O219">
        <v>0</v>
      </c>
      <c r="P219">
        <v>5</v>
      </c>
      <c r="Q219">
        <v>1</v>
      </c>
      <c r="R219">
        <v>15</v>
      </c>
      <c r="S219">
        <v>1</v>
      </c>
      <c r="T219">
        <v>0</v>
      </c>
      <c r="U219" t="s">
        <v>825</v>
      </c>
      <c r="V219" t="s">
        <v>826</v>
      </c>
      <c r="W219" t="s">
        <v>827</v>
      </c>
      <c r="X219" t="s">
        <v>828</v>
      </c>
    </row>
    <row r="220" spans="1:27" x14ac:dyDescent="0.35">
      <c r="A220">
        <v>219</v>
      </c>
      <c r="B220">
        <v>365369</v>
      </c>
      <c r="C220" t="s">
        <v>30</v>
      </c>
      <c r="D220" t="s">
        <v>767</v>
      </c>
      <c r="E220" t="s">
        <v>829</v>
      </c>
      <c r="F220" s="1">
        <v>43024</v>
      </c>
      <c r="G220" s="1">
        <v>43339</v>
      </c>
      <c r="H220">
        <v>3</v>
      </c>
      <c r="I220">
        <v>1</v>
      </c>
      <c r="J220">
        <v>365</v>
      </c>
      <c r="K220">
        <v>2</v>
      </c>
      <c r="L220">
        <v>1</v>
      </c>
      <c r="M220">
        <v>0</v>
      </c>
      <c r="N220">
        <v>0</v>
      </c>
      <c r="O220">
        <v>0</v>
      </c>
      <c r="P220">
        <v>2</v>
      </c>
      <c r="Q220">
        <v>1</v>
      </c>
      <c r="R220">
        <v>17</v>
      </c>
      <c r="S220">
        <v>0</v>
      </c>
      <c r="T220">
        <v>0</v>
      </c>
      <c r="U220" t="s">
        <v>830</v>
      </c>
      <c r="V220" t="s">
        <v>831</v>
      </c>
      <c r="W220" t="s">
        <v>832</v>
      </c>
      <c r="X220" t="s">
        <v>833</v>
      </c>
    </row>
    <row r="221" spans="1:27" x14ac:dyDescent="0.35">
      <c r="A221">
        <v>220</v>
      </c>
      <c r="B221">
        <v>365369</v>
      </c>
      <c r="C221" t="s">
        <v>30</v>
      </c>
      <c r="D221" t="s">
        <v>767</v>
      </c>
      <c r="E221" t="s">
        <v>834</v>
      </c>
      <c r="F221" s="1">
        <v>43160</v>
      </c>
      <c r="G221" s="1">
        <v>43270</v>
      </c>
      <c r="H221">
        <v>3</v>
      </c>
      <c r="I221">
        <v>1</v>
      </c>
      <c r="J221">
        <v>365</v>
      </c>
      <c r="K221">
        <v>3</v>
      </c>
      <c r="L221">
        <v>0</v>
      </c>
      <c r="M221">
        <v>1</v>
      </c>
      <c r="N221">
        <v>0</v>
      </c>
      <c r="O221">
        <v>0</v>
      </c>
      <c r="P221">
        <v>3</v>
      </c>
      <c r="Q221">
        <v>1</v>
      </c>
      <c r="R221">
        <v>1</v>
      </c>
      <c r="S221">
        <v>1</v>
      </c>
      <c r="T221">
        <v>0</v>
      </c>
      <c r="U221" t="s">
        <v>835</v>
      </c>
      <c r="V221" t="s">
        <v>836</v>
      </c>
      <c r="W221" t="s">
        <v>837</v>
      </c>
    </row>
    <row r="222" spans="1:27" x14ac:dyDescent="0.35">
      <c r="A222">
        <v>221</v>
      </c>
      <c r="B222">
        <v>365369</v>
      </c>
      <c r="C222" t="s">
        <v>30</v>
      </c>
      <c r="D222" t="s">
        <v>767</v>
      </c>
      <c r="E222" t="s">
        <v>838</v>
      </c>
      <c r="F222" s="1">
        <v>43294</v>
      </c>
      <c r="G222" s="1">
        <v>43294</v>
      </c>
      <c r="H222">
        <v>3</v>
      </c>
      <c r="I222">
        <v>1</v>
      </c>
      <c r="J222">
        <v>365</v>
      </c>
      <c r="K222">
        <v>1</v>
      </c>
      <c r="L222">
        <v>0</v>
      </c>
      <c r="M222">
        <v>0</v>
      </c>
      <c r="N222">
        <v>0</v>
      </c>
      <c r="O222">
        <v>0</v>
      </c>
      <c r="P222">
        <v>3</v>
      </c>
      <c r="Q222">
        <v>1</v>
      </c>
      <c r="R222">
        <v>1</v>
      </c>
      <c r="S222">
        <v>1</v>
      </c>
      <c r="T222">
        <v>0</v>
      </c>
      <c r="U222" t="s">
        <v>839</v>
      </c>
      <c r="V222" t="s">
        <v>840</v>
      </c>
      <c r="W222" t="s">
        <v>841</v>
      </c>
    </row>
    <row r="223" spans="1:27" ht="409.5" x14ac:dyDescent="0.35">
      <c r="A223">
        <v>222</v>
      </c>
      <c r="B223">
        <v>365369</v>
      </c>
      <c r="C223" t="s">
        <v>30</v>
      </c>
      <c r="D223" t="s">
        <v>767</v>
      </c>
      <c r="E223" t="s">
        <v>842</v>
      </c>
      <c r="F223" s="1">
        <v>43398</v>
      </c>
      <c r="G223" s="1">
        <v>43441</v>
      </c>
      <c r="H223">
        <v>3</v>
      </c>
      <c r="I223">
        <v>3</v>
      </c>
      <c r="J223">
        <v>365</v>
      </c>
      <c r="K223">
        <v>2</v>
      </c>
      <c r="L223">
        <v>0</v>
      </c>
      <c r="M223">
        <v>1</v>
      </c>
      <c r="N223">
        <v>0</v>
      </c>
      <c r="O223">
        <v>0</v>
      </c>
      <c r="P223">
        <v>3</v>
      </c>
      <c r="Q223">
        <v>1</v>
      </c>
      <c r="R223">
        <v>15</v>
      </c>
      <c r="S223">
        <v>1</v>
      </c>
      <c r="T223">
        <v>0</v>
      </c>
      <c r="U223" s="2" t="s">
        <v>843</v>
      </c>
      <c r="V223" t="s">
        <v>844</v>
      </c>
    </row>
    <row r="224" spans="1:27" x14ac:dyDescent="0.35">
      <c r="A224">
        <v>223</v>
      </c>
      <c r="B224">
        <v>365369</v>
      </c>
      <c r="C224" t="s">
        <v>30</v>
      </c>
      <c r="D224" t="s">
        <v>767</v>
      </c>
      <c r="E224" t="s">
        <v>845</v>
      </c>
      <c r="F224" s="1">
        <v>43437</v>
      </c>
      <c r="G224" s="1">
        <v>43438</v>
      </c>
      <c r="H224">
        <v>3</v>
      </c>
      <c r="I224">
        <v>2</v>
      </c>
      <c r="J224">
        <v>365</v>
      </c>
      <c r="K224">
        <v>1</v>
      </c>
      <c r="L224">
        <v>1</v>
      </c>
      <c r="M224">
        <v>0</v>
      </c>
      <c r="N224">
        <v>0</v>
      </c>
      <c r="O224">
        <v>0</v>
      </c>
      <c r="P224">
        <v>0</v>
      </c>
      <c r="Q224">
        <v>1</v>
      </c>
      <c r="R224">
        <v>11</v>
      </c>
      <c r="S224">
        <v>1</v>
      </c>
      <c r="T224">
        <v>0</v>
      </c>
      <c r="U224" t="s">
        <v>846</v>
      </c>
      <c r="V224" t="s">
        <v>847</v>
      </c>
      <c r="W224" t="s">
        <v>848</v>
      </c>
    </row>
    <row r="225" spans="1:27" x14ac:dyDescent="0.35">
      <c r="A225">
        <v>224</v>
      </c>
      <c r="B225">
        <v>365369</v>
      </c>
      <c r="C225" t="s">
        <v>30</v>
      </c>
      <c r="D225" t="s">
        <v>767</v>
      </c>
      <c r="E225" t="s">
        <v>849</v>
      </c>
      <c r="F225" s="1">
        <v>43753</v>
      </c>
      <c r="G225" s="1">
        <v>43806</v>
      </c>
      <c r="H225">
        <v>3</v>
      </c>
      <c r="I225">
        <v>2</v>
      </c>
      <c r="J225">
        <v>365</v>
      </c>
      <c r="K225">
        <v>2</v>
      </c>
      <c r="L225">
        <v>0</v>
      </c>
      <c r="M225">
        <v>1</v>
      </c>
      <c r="N225">
        <v>0</v>
      </c>
      <c r="O225">
        <v>0</v>
      </c>
      <c r="P225">
        <v>3</v>
      </c>
      <c r="Q225">
        <v>1</v>
      </c>
      <c r="R225">
        <v>11</v>
      </c>
      <c r="S225">
        <v>0</v>
      </c>
      <c r="T225">
        <v>0</v>
      </c>
      <c r="U225" t="s">
        <v>850</v>
      </c>
      <c r="V225" t="s">
        <v>851</v>
      </c>
    </row>
    <row r="226" spans="1:27" x14ac:dyDescent="0.35">
      <c r="A226">
        <v>225</v>
      </c>
      <c r="B226">
        <v>365369</v>
      </c>
      <c r="C226" t="s">
        <v>30</v>
      </c>
      <c r="D226" t="s">
        <v>767</v>
      </c>
      <c r="E226" t="s">
        <v>852</v>
      </c>
      <c r="F226" s="1">
        <v>43770</v>
      </c>
      <c r="G226" s="1">
        <v>43843</v>
      </c>
      <c r="H226">
        <v>3</v>
      </c>
      <c r="I226">
        <v>1</v>
      </c>
      <c r="J226">
        <v>365</v>
      </c>
      <c r="K226">
        <v>2</v>
      </c>
      <c r="L226">
        <v>1</v>
      </c>
      <c r="M226">
        <v>1</v>
      </c>
      <c r="N226">
        <v>0</v>
      </c>
      <c r="O226">
        <v>0</v>
      </c>
      <c r="P226">
        <v>3</v>
      </c>
      <c r="Q226">
        <v>1</v>
      </c>
      <c r="R226">
        <v>8</v>
      </c>
      <c r="S226">
        <v>0</v>
      </c>
      <c r="T226">
        <v>0</v>
      </c>
      <c r="U226" t="s">
        <v>853</v>
      </c>
      <c r="V226" t="s">
        <v>854</v>
      </c>
      <c r="W226" t="s">
        <v>855</v>
      </c>
      <c r="X226" t="s">
        <v>856</v>
      </c>
    </row>
    <row r="227" spans="1:27" x14ac:dyDescent="0.35">
      <c r="A227">
        <v>226</v>
      </c>
      <c r="B227">
        <v>365369</v>
      </c>
      <c r="C227" t="s">
        <v>30</v>
      </c>
      <c r="D227" t="s">
        <v>767</v>
      </c>
      <c r="E227" t="s">
        <v>857</v>
      </c>
      <c r="F227" s="1">
        <v>44062</v>
      </c>
      <c r="G227" s="1">
        <v>44062</v>
      </c>
      <c r="H227">
        <v>3</v>
      </c>
      <c r="I227">
        <v>2</v>
      </c>
      <c r="J227">
        <v>365</v>
      </c>
      <c r="K227">
        <v>1</v>
      </c>
      <c r="L227">
        <v>1</v>
      </c>
      <c r="M227">
        <v>1</v>
      </c>
      <c r="N227">
        <v>0</v>
      </c>
      <c r="O227">
        <v>0</v>
      </c>
      <c r="P227">
        <v>2</v>
      </c>
      <c r="Q227">
        <v>1</v>
      </c>
      <c r="R227">
        <v>17</v>
      </c>
      <c r="S227">
        <v>0</v>
      </c>
      <c r="T227">
        <v>0</v>
      </c>
      <c r="U227" t="s">
        <v>858</v>
      </c>
      <c r="V227" t="s">
        <v>859</v>
      </c>
    </row>
    <row r="228" spans="1:27" x14ac:dyDescent="0.35">
      <c r="A228">
        <v>227</v>
      </c>
      <c r="B228">
        <v>365372</v>
      </c>
      <c r="C228" t="s">
        <v>30</v>
      </c>
      <c r="D228" t="s">
        <v>860</v>
      </c>
      <c r="E228" t="s">
        <v>861</v>
      </c>
      <c r="F228" s="1">
        <v>39083</v>
      </c>
      <c r="G228" s="1">
        <v>42566</v>
      </c>
      <c r="H228">
        <v>3</v>
      </c>
      <c r="I228">
        <v>2</v>
      </c>
      <c r="J228">
        <v>365</v>
      </c>
      <c r="K228">
        <v>3</v>
      </c>
      <c r="L228">
        <v>0</v>
      </c>
      <c r="M228">
        <v>1</v>
      </c>
      <c r="N228">
        <v>0</v>
      </c>
      <c r="O228">
        <v>0</v>
      </c>
      <c r="P228">
        <v>4</v>
      </c>
      <c r="Q228">
        <v>2</v>
      </c>
      <c r="R228">
        <v>11</v>
      </c>
      <c r="S228">
        <v>0</v>
      </c>
      <c r="T228">
        <v>0</v>
      </c>
      <c r="U228" t="s">
        <v>41</v>
      </c>
      <c r="V228" t="s">
        <v>862</v>
      </c>
      <c r="W228" t="s">
        <v>863</v>
      </c>
    </row>
    <row r="229" spans="1:27" x14ac:dyDescent="0.35">
      <c r="A229">
        <v>228</v>
      </c>
      <c r="B229">
        <v>365372</v>
      </c>
      <c r="C229" t="s">
        <v>30</v>
      </c>
      <c r="D229" t="s">
        <v>860</v>
      </c>
      <c r="E229" t="s">
        <v>864</v>
      </c>
      <c r="F229" s="1">
        <v>39546</v>
      </c>
      <c r="G229" s="1">
        <v>42264</v>
      </c>
      <c r="H229">
        <v>3</v>
      </c>
      <c r="I229">
        <v>2</v>
      </c>
      <c r="J229">
        <v>365</v>
      </c>
      <c r="K229">
        <v>3</v>
      </c>
      <c r="L229">
        <v>0</v>
      </c>
      <c r="M229">
        <v>1</v>
      </c>
      <c r="N229">
        <v>0</v>
      </c>
      <c r="O229">
        <v>0</v>
      </c>
      <c r="P229">
        <v>3</v>
      </c>
      <c r="Q229">
        <v>2</v>
      </c>
      <c r="R229">
        <v>11</v>
      </c>
      <c r="S229">
        <v>0</v>
      </c>
      <c r="T229">
        <v>0</v>
      </c>
      <c r="U229" t="s">
        <v>41</v>
      </c>
      <c r="V229" t="s">
        <v>42</v>
      </c>
    </row>
    <row r="230" spans="1:27" x14ac:dyDescent="0.35">
      <c r="A230">
        <v>229</v>
      </c>
      <c r="B230">
        <v>365372</v>
      </c>
      <c r="C230" t="s">
        <v>30</v>
      </c>
      <c r="D230" t="s">
        <v>860</v>
      </c>
      <c r="E230" t="s">
        <v>865</v>
      </c>
      <c r="F230" s="1">
        <v>39664</v>
      </c>
      <c r="G230" s="1">
        <v>39666</v>
      </c>
      <c r="H230">
        <v>2</v>
      </c>
      <c r="I230">
        <v>2</v>
      </c>
      <c r="J230">
        <v>365</v>
      </c>
      <c r="K230">
        <v>1</v>
      </c>
      <c r="L230">
        <v>0</v>
      </c>
      <c r="M230">
        <v>1</v>
      </c>
      <c r="N230">
        <v>0</v>
      </c>
      <c r="O230">
        <v>0</v>
      </c>
      <c r="P230">
        <v>2</v>
      </c>
      <c r="Q230">
        <v>1</v>
      </c>
      <c r="R230">
        <v>11</v>
      </c>
      <c r="S230">
        <v>0</v>
      </c>
      <c r="T230">
        <v>0</v>
      </c>
      <c r="U230" t="s">
        <v>866</v>
      </c>
      <c r="V230" t="s">
        <v>867</v>
      </c>
      <c r="W230" t="s">
        <v>868</v>
      </c>
    </row>
    <row r="231" spans="1:27" x14ac:dyDescent="0.35">
      <c r="A231">
        <v>230</v>
      </c>
      <c r="B231">
        <v>365372</v>
      </c>
      <c r="C231" t="s">
        <v>30</v>
      </c>
      <c r="D231" t="s">
        <v>860</v>
      </c>
      <c r="E231" t="s">
        <v>869</v>
      </c>
      <c r="F231" s="1">
        <v>39664</v>
      </c>
      <c r="G231" s="1">
        <v>39664</v>
      </c>
      <c r="H231">
        <v>2</v>
      </c>
      <c r="I231">
        <v>2</v>
      </c>
      <c r="J231">
        <v>372</v>
      </c>
      <c r="K231">
        <v>1</v>
      </c>
      <c r="L231">
        <v>0</v>
      </c>
      <c r="M231">
        <v>0</v>
      </c>
      <c r="N231">
        <v>0</v>
      </c>
      <c r="O231">
        <v>0</v>
      </c>
      <c r="P231">
        <v>2</v>
      </c>
      <c r="Q231">
        <v>1</v>
      </c>
      <c r="R231">
        <v>11</v>
      </c>
      <c r="S231">
        <v>0</v>
      </c>
      <c r="T231">
        <v>0</v>
      </c>
      <c r="U231" t="s">
        <v>870</v>
      </c>
      <c r="V231" t="s">
        <v>871</v>
      </c>
      <c r="W231" t="s">
        <v>872</v>
      </c>
    </row>
    <row r="232" spans="1:27" x14ac:dyDescent="0.35">
      <c r="A232">
        <v>231</v>
      </c>
      <c r="B232">
        <v>365372</v>
      </c>
      <c r="C232" t="s">
        <v>30</v>
      </c>
      <c r="D232" t="s">
        <v>860</v>
      </c>
      <c r="E232" t="s">
        <v>873</v>
      </c>
      <c r="F232" s="1">
        <v>39664</v>
      </c>
      <c r="G232" s="1">
        <v>39668</v>
      </c>
      <c r="H232">
        <v>2</v>
      </c>
      <c r="I232">
        <v>1</v>
      </c>
      <c r="J232">
        <v>365</v>
      </c>
      <c r="K232">
        <v>4</v>
      </c>
      <c r="L232">
        <v>0</v>
      </c>
      <c r="M232">
        <v>1</v>
      </c>
      <c r="N232">
        <v>0</v>
      </c>
      <c r="O232">
        <v>0</v>
      </c>
      <c r="P232">
        <v>2</v>
      </c>
      <c r="Q232">
        <v>1</v>
      </c>
      <c r="R232">
        <v>3</v>
      </c>
      <c r="S232">
        <v>1</v>
      </c>
      <c r="T232">
        <v>0</v>
      </c>
      <c r="U232" t="s">
        <v>874</v>
      </c>
      <c r="V232" t="s">
        <v>875</v>
      </c>
      <c r="W232" t="s">
        <v>876</v>
      </c>
    </row>
    <row r="233" spans="1:27" x14ac:dyDescent="0.35">
      <c r="A233">
        <v>232</v>
      </c>
      <c r="B233">
        <v>365372</v>
      </c>
      <c r="C233" t="s">
        <v>30</v>
      </c>
      <c r="D233" t="s">
        <v>860</v>
      </c>
      <c r="E233" t="s">
        <v>877</v>
      </c>
      <c r="F233" s="1">
        <v>39665</v>
      </c>
      <c r="G233" s="1">
        <v>42587</v>
      </c>
      <c r="H233">
        <v>1</v>
      </c>
      <c r="I233">
        <v>2</v>
      </c>
      <c r="J233">
        <v>365</v>
      </c>
      <c r="K233">
        <v>1</v>
      </c>
      <c r="L233">
        <v>1</v>
      </c>
      <c r="M233">
        <v>1</v>
      </c>
      <c r="N233">
        <v>0</v>
      </c>
      <c r="O233">
        <v>0</v>
      </c>
      <c r="P233">
        <v>2</v>
      </c>
      <c r="Q233">
        <v>1</v>
      </c>
      <c r="R233">
        <v>11</v>
      </c>
      <c r="S233">
        <v>0</v>
      </c>
      <c r="T233">
        <v>0</v>
      </c>
      <c r="U233" t="s">
        <v>878</v>
      </c>
      <c r="V233" t="s">
        <v>879</v>
      </c>
      <c r="W233" t="s">
        <v>880</v>
      </c>
    </row>
    <row r="234" spans="1:27" x14ac:dyDescent="0.35">
      <c r="A234">
        <v>233</v>
      </c>
      <c r="B234">
        <v>365372</v>
      </c>
      <c r="C234" t="s">
        <v>30</v>
      </c>
      <c r="D234" t="s">
        <v>860</v>
      </c>
      <c r="E234" t="s">
        <v>881</v>
      </c>
      <c r="F234" s="1">
        <v>40603</v>
      </c>
      <c r="G234" s="1">
        <v>40991</v>
      </c>
      <c r="H234">
        <v>2</v>
      </c>
      <c r="I234">
        <v>2</v>
      </c>
      <c r="J234">
        <v>365</v>
      </c>
      <c r="K234">
        <v>2</v>
      </c>
      <c r="L234">
        <v>1</v>
      </c>
      <c r="M234">
        <v>1</v>
      </c>
      <c r="N234">
        <v>0</v>
      </c>
      <c r="O234">
        <v>0</v>
      </c>
      <c r="P234">
        <v>3</v>
      </c>
      <c r="Q234">
        <v>2</v>
      </c>
      <c r="R234">
        <v>11</v>
      </c>
      <c r="S234">
        <v>0</v>
      </c>
      <c r="T234">
        <v>0</v>
      </c>
      <c r="U234" t="s">
        <v>882</v>
      </c>
      <c r="V234" t="s">
        <v>883</v>
      </c>
      <c r="W234" t="s">
        <v>884</v>
      </c>
    </row>
    <row r="235" spans="1:27" x14ac:dyDescent="0.35">
      <c r="A235">
        <v>234</v>
      </c>
      <c r="B235">
        <v>365372</v>
      </c>
      <c r="C235" t="s">
        <v>30</v>
      </c>
      <c r="D235" t="s">
        <v>860</v>
      </c>
      <c r="E235" t="s">
        <v>885</v>
      </c>
      <c r="F235" s="1">
        <v>41883</v>
      </c>
      <c r="G235" s="1">
        <v>41936</v>
      </c>
      <c r="H235">
        <v>3</v>
      </c>
      <c r="I235">
        <v>3</v>
      </c>
      <c r="J235">
        <v>365</v>
      </c>
      <c r="K235">
        <v>2</v>
      </c>
      <c r="L235">
        <v>1</v>
      </c>
      <c r="M235">
        <v>1</v>
      </c>
      <c r="N235">
        <v>0</v>
      </c>
      <c r="O235">
        <v>0</v>
      </c>
      <c r="P235">
        <v>3</v>
      </c>
      <c r="Q235">
        <v>2</v>
      </c>
      <c r="R235">
        <v>11</v>
      </c>
      <c r="S235">
        <v>0</v>
      </c>
      <c r="T235">
        <v>0</v>
      </c>
      <c r="U235" t="s">
        <v>886</v>
      </c>
      <c r="V235" t="s">
        <v>862</v>
      </c>
      <c r="W235" t="s">
        <v>863</v>
      </c>
    </row>
    <row r="236" spans="1:27" x14ac:dyDescent="0.35">
      <c r="A236">
        <v>235</v>
      </c>
      <c r="B236">
        <v>365372</v>
      </c>
      <c r="C236" t="s">
        <v>30</v>
      </c>
      <c r="D236" t="s">
        <v>860</v>
      </c>
      <c r="E236" t="s">
        <v>887</v>
      </c>
      <c r="F236" s="1">
        <v>43766</v>
      </c>
      <c r="G236" s="1">
        <v>43766</v>
      </c>
      <c r="H236">
        <v>2</v>
      </c>
      <c r="I236">
        <v>3</v>
      </c>
      <c r="J236">
        <v>365</v>
      </c>
      <c r="K236">
        <v>1</v>
      </c>
      <c r="L236">
        <v>1</v>
      </c>
      <c r="M236">
        <v>1</v>
      </c>
      <c r="N236">
        <v>0</v>
      </c>
      <c r="O236">
        <v>0</v>
      </c>
      <c r="P236">
        <v>4</v>
      </c>
      <c r="Q236">
        <v>4</v>
      </c>
      <c r="R236">
        <v>11</v>
      </c>
      <c r="S236">
        <v>1</v>
      </c>
      <c r="T236">
        <v>0</v>
      </c>
      <c r="U236" t="s">
        <v>888</v>
      </c>
      <c r="V236" t="s">
        <v>889</v>
      </c>
      <c r="W236" t="s">
        <v>890</v>
      </c>
      <c r="X236" t="s">
        <v>891</v>
      </c>
      <c r="Y236" t="s">
        <v>892</v>
      </c>
      <c r="Z236" t="s">
        <v>893</v>
      </c>
      <c r="AA236" t="s">
        <v>150</v>
      </c>
    </row>
    <row r="237" spans="1:27" x14ac:dyDescent="0.35">
      <c r="A237">
        <v>236</v>
      </c>
      <c r="B237">
        <v>365640</v>
      </c>
      <c r="C237" t="s">
        <v>894</v>
      </c>
      <c r="D237" t="s">
        <v>895</v>
      </c>
      <c r="E237" t="s">
        <v>896</v>
      </c>
      <c r="F237" s="1">
        <v>42333</v>
      </c>
      <c r="G237" s="1">
        <v>42019</v>
      </c>
      <c r="H237">
        <v>2</v>
      </c>
      <c r="I237">
        <v>1</v>
      </c>
      <c r="J237">
        <v>365</v>
      </c>
      <c r="K237">
        <v>1</v>
      </c>
      <c r="L237">
        <v>0</v>
      </c>
      <c r="M237">
        <v>1</v>
      </c>
      <c r="N237">
        <v>0</v>
      </c>
      <c r="O237">
        <v>0</v>
      </c>
      <c r="P237">
        <v>2</v>
      </c>
      <c r="Q237">
        <v>1</v>
      </c>
      <c r="R237">
        <v>9</v>
      </c>
      <c r="S237">
        <v>1</v>
      </c>
      <c r="T237">
        <v>0</v>
      </c>
      <c r="U237" t="s">
        <v>897</v>
      </c>
      <c r="V237" t="s">
        <v>898</v>
      </c>
      <c r="W237" t="s">
        <v>899</v>
      </c>
    </row>
    <row r="238" spans="1:27" x14ac:dyDescent="0.35">
      <c r="A238">
        <v>237</v>
      </c>
      <c r="B238">
        <v>365640</v>
      </c>
      <c r="C238" t="s">
        <v>30</v>
      </c>
      <c r="D238" t="s">
        <v>895</v>
      </c>
      <c r="E238" t="s">
        <v>900</v>
      </c>
      <c r="F238" s="1">
        <v>42333</v>
      </c>
      <c r="G238" s="1">
        <v>42019</v>
      </c>
      <c r="H238">
        <v>2</v>
      </c>
      <c r="I238">
        <v>2</v>
      </c>
      <c r="J238">
        <v>365</v>
      </c>
      <c r="K238">
        <v>1</v>
      </c>
      <c r="L238">
        <v>0</v>
      </c>
      <c r="M238">
        <v>1</v>
      </c>
      <c r="N238">
        <v>0</v>
      </c>
      <c r="O238">
        <v>0</v>
      </c>
      <c r="P238">
        <v>2</v>
      </c>
      <c r="Q238">
        <v>1</v>
      </c>
      <c r="R238">
        <v>11</v>
      </c>
      <c r="S238">
        <v>0</v>
      </c>
      <c r="T238">
        <v>0</v>
      </c>
      <c r="U238" t="s">
        <v>901</v>
      </c>
      <c r="V238" t="s">
        <v>898</v>
      </c>
      <c r="W238" t="s">
        <v>899</v>
      </c>
    </row>
    <row r="239" spans="1:27" x14ac:dyDescent="0.35">
      <c r="A239">
        <v>238</v>
      </c>
      <c r="B239">
        <v>365640</v>
      </c>
      <c r="C239" t="s">
        <v>894</v>
      </c>
      <c r="D239" t="s">
        <v>895</v>
      </c>
      <c r="E239" t="s">
        <v>902</v>
      </c>
      <c r="F239" s="1">
        <v>42370</v>
      </c>
      <c r="G239" s="1">
        <v>42384</v>
      </c>
      <c r="H239">
        <v>3</v>
      </c>
      <c r="I239">
        <v>3</v>
      </c>
      <c r="J239">
        <v>640</v>
      </c>
      <c r="K239">
        <v>2</v>
      </c>
      <c r="L239">
        <v>1</v>
      </c>
      <c r="M239">
        <v>1</v>
      </c>
      <c r="N239">
        <v>0</v>
      </c>
      <c r="O239">
        <v>0</v>
      </c>
      <c r="P239">
        <v>3</v>
      </c>
      <c r="Q239">
        <v>2</v>
      </c>
      <c r="R239">
        <v>11</v>
      </c>
      <c r="S239">
        <v>0</v>
      </c>
      <c r="T239">
        <v>0</v>
      </c>
      <c r="U239" t="s">
        <v>903</v>
      </c>
      <c r="V239" t="s">
        <v>904</v>
      </c>
      <c r="W239" t="s">
        <v>905</v>
      </c>
    </row>
    <row r="240" spans="1:27" x14ac:dyDescent="0.35">
      <c r="A240">
        <v>239</v>
      </c>
      <c r="B240">
        <v>365640</v>
      </c>
      <c r="C240" t="s">
        <v>30</v>
      </c>
      <c r="D240" t="s">
        <v>895</v>
      </c>
      <c r="E240" t="s">
        <v>906</v>
      </c>
      <c r="F240" s="1">
        <v>42370</v>
      </c>
      <c r="G240" s="1">
        <v>42384</v>
      </c>
      <c r="H240">
        <v>2</v>
      </c>
      <c r="I240">
        <v>1</v>
      </c>
      <c r="J240">
        <v>640</v>
      </c>
      <c r="K240">
        <v>1</v>
      </c>
      <c r="L240">
        <v>0</v>
      </c>
      <c r="M240">
        <v>1</v>
      </c>
      <c r="N240">
        <v>0</v>
      </c>
      <c r="O240">
        <v>0</v>
      </c>
      <c r="P240">
        <v>2</v>
      </c>
      <c r="Q240">
        <v>1</v>
      </c>
      <c r="R240">
        <v>9</v>
      </c>
      <c r="S240">
        <v>1</v>
      </c>
      <c r="T240">
        <v>0</v>
      </c>
      <c r="U240" t="s">
        <v>907</v>
      </c>
      <c r="V240" t="s">
        <v>908</v>
      </c>
      <c r="W240" t="s">
        <v>905</v>
      </c>
    </row>
    <row r="241" spans="1:28" x14ac:dyDescent="0.35">
      <c r="A241">
        <v>240</v>
      </c>
      <c r="B241">
        <v>365732</v>
      </c>
      <c r="C241" t="s">
        <v>30</v>
      </c>
      <c r="D241" t="s">
        <v>909</v>
      </c>
      <c r="E241" t="s">
        <v>910</v>
      </c>
      <c r="F241" s="1">
        <v>43070</v>
      </c>
      <c r="G241" s="1">
        <v>43141</v>
      </c>
      <c r="H241">
        <v>2</v>
      </c>
      <c r="I241">
        <v>1</v>
      </c>
      <c r="J241">
        <v>365</v>
      </c>
      <c r="K241">
        <v>1</v>
      </c>
      <c r="L241">
        <v>1</v>
      </c>
      <c r="M241">
        <v>1</v>
      </c>
      <c r="N241">
        <v>0</v>
      </c>
      <c r="O241">
        <v>0</v>
      </c>
      <c r="P241">
        <v>2</v>
      </c>
      <c r="Q241">
        <v>1</v>
      </c>
      <c r="R241">
        <v>11</v>
      </c>
      <c r="S241">
        <v>0</v>
      </c>
      <c r="T241">
        <v>0</v>
      </c>
      <c r="U241" t="s">
        <v>911</v>
      </c>
      <c r="V241" t="s">
        <v>912</v>
      </c>
      <c r="W241" t="s">
        <v>913</v>
      </c>
      <c r="AA241" t="s">
        <v>150</v>
      </c>
    </row>
    <row r="242" spans="1:28" x14ac:dyDescent="0.35">
      <c r="A242">
        <v>241</v>
      </c>
      <c r="B242">
        <v>630640</v>
      </c>
      <c r="C242" t="s">
        <v>212</v>
      </c>
      <c r="D242" t="s">
        <v>895</v>
      </c>
      <c r="E242" t="s">
        <v>914</v>
      </c>
      <c r="F242" s="1">
        <v>41764</v>
      </c>
      <c r="G242" s="1">
        <v>42253</v>
      </c>
      <c r="H242">
        <v>3</v>
      </c>
      <c r="I242">
        <v>1</v>
      </c>
      <c r="J242">
        <v>630</v>
      </c>
      <c r="K242">
        <v>3</v>
      </c>
      <c r="L242">
        <v>0</v>
      </c>
      <c r="M242">
        <v>1</v>
      </c>
      <c r="N242">
        <v>0</v>
      </c>
      <c r="O242">
        <v>0</v>
      </c>
      <c r="P242">
        <v>3</v>
      </c>
      <c r="Q242">
        <v>2</v>
      </c>
      <c r="R242">
        <v>17</v>
      </c>
      <c r="S242">
        <v>0</v>
      </c>
      <c r="T242">
        <v>0</v>
      </c>
      <c r="U242" t="s">
        <v>915</v>
      </c>
      <c r="V242" t="s">
        <v>916</v>
      </c>
      <c r="W242" t="s">
        <v>917</v>
      </c>
    </row>
    <row r="243" spans="1:28" x14ac:dyDescent="0.35">
      <c r="A243">
        <v>242</v>
      </c>
      <c r="B243">
        <v>630640</v>
      </c>
      <c r="C243" t="s">
        <v>212</v>
      </c>
      <c r="D243" t="s">
        <v>895</v>
      </c>
      <c r="E243" t="s">
        <v>918</v>
      </c>
      <c r="F243" s="1">
        <v>42339</v>
      </c>
      <c r="G243" s="1">
        <v>42781</v>
      </c>
      <c r="H243">
        <v>3</v>
      </c>
      <c r="I243">
        <v>2</v>
      </c>
      <c r="J243">
        <v>630</v>
      </c>
      <c r="K243">
        <v>3</v>
      </c>
      <c r="L243">
        <v>0</v>
      </c>
      <c r="M243">
        <v>1</v>
      </c>
      <c r="N243">
        <v>0</v>
      </c>
      <c r="O243">
        <v>0</v>
      </c>
      <c r="P243">
        <v>3</v>
      </c>
      <c r="Q243">
        <v>2</v>
      </c>
      <c r="R243">
        <v>11</v>
      </c>
      <c r="S243">
        <v>0</v>
      </c>
      <c r="T243">
        <v>0</v>
      </c>
      <c r="U243" t="s">
        <v>919</v>
      </c>
      <c r="V243" t="s">
        <v>286</v>
      </c>
      <c r="W243" t="s">
        <v>287</v>
      </c>
    </row>
    <row r="244" spans="1:28" x14ac:dyDescent="0.35">
      <c r="A244">
        <v>243</v>
      </c>
      <c r="B244">
        <v>630640</v>
      </c>
      <c r="C244" t="s">
        <v>212</v>
      </c>
      <c r="D244" t="s">
        <v>895</v>
      </c>
      <c r="E244" t="s">
        <v>920</v>
      </c>
      <c r="F244" s="1">
        <v>42736</v>
      </c>
      <c r="G244" s="1">
        <v>43100</v>
      </c>
      <c r="H244">
        <v>3</v>
      </c>
      <c r="I244">
        <v>1</v>
      </c>
      <c r="J244">
        <v>630</v>
      </c>
      <c r="K244">
        <v>2</v>
      </c>
      <c r="L244">
        <v>0</v>
      </c>
      <c r="M244">
        <v>1</v>
      </c>
      <c r="N244">
        <v>0</v>
      </c>
      <c r="O244">
        <v>0</v>
      </c>
      <c r="P244">
        <v>4</v>
      </c>
      <c r="Q244">
        <v>1</v>
      </c>
      <c r="R244">
        <v>3</v>
      </c>
      <c r="S244">
        <v>1</v>
      </c>
      <c r="T244">
        <v>0</v>
      </c>
      <c r="U244" t="s">
        <v>921</v>
      </c>
      <c r="V244" t="s">
        <v>922</v>
      </c>
      <c r="W244" t="s">
        <v>923</v>
      </c>
    </row>
    <row r="245" spans="1:28" x14ac:dyDescent="0.35">
      <c r="A245">
        <v>244</v>
      </c>
      <c r="B245">
        <v>630640</v>
      </c>
      <c r="C245" t="s">
        <v>212</v>
      </c>
      <c r="D245" t="s">
        <v>895</v>
      </c>
      <c r="E245" t="s">
        <v>924</v>
      </c>
      <c r="F245" s="1">
        <v>43313</v>
      </c>
      <c r="G245" s="1">
        <v>43336</v>
      </c>
      <c r="H245">
        <v>4.4000000000000004</v>
      </c>
      <c r="I245">
        <v>1</v>
      </c>
      <c r="J245">
        <v>630</v>
      </c>
      <c r="K245">
        <v>2</v>
      </c>
      <c r="L245">
        <v>0</v>
      </c>
      <c r="M245">
        <v>1</v>
      </c>
      <c r="N245">
        <v>0</v>
      </c>
      <c r="O245">
        <v>0</v>
      </c>
      <c r="P245">
        <v>3</v>
      </c>
      <c r="Q245">
        <v>4</v>
      </c>
      <c r="R245">
        <v>17</v>
      </c>
      <c r="S245">
        <v>0</v>
      </c>
      <c r="T245">
        <v>0</v>
      </c>
      <c r="U245" t="s">
        <v>925</v>
      </c>
      <c r="V245" t="s">
        <v>847</v>
      </c>
    </row>
    <row r="246" spans="1:28" x14ac:dyDescent="0.35">
      <c r="A246">
        <v>245</v>
      </c>
      <c r="B246">
        <v>630640</v>
      </c>
      <c r="C246" t="s">
        <v>212</v>
      </c>
      <c r="D246" t="s">
        <v>895</v>
      </c>
      <c r="E246" t="s">
        <v>926</v>
      </c>
      <c r="F246" s="1">
        <v>43405</v>
      </c>
      <c r="G246" s="1">
        <v>43434</v>
      </c>
      <c r="H246">
        <v>3</v>
      </c>
      <c r="I246">
        <v>2</v>
      </c>
      <c r="J246">
        <v>630</v>
      </c>
      <c r="K246">
        <v>2</v>
      </c>
      <c r="L246">
        <v>0</v>
      </c>
      <c r="M246">
        <v>1</v>
      </c>
      <c r="N246">
        <v>0</v>
      </c>
      <c r="O246">
        <v>0</v>
      </c>
      <c r="P246">
        <v>4</v>
      </c>
      <c r="Q246">
        <v>2</v>
      </c>
      <c r="R246">
        <v>13</v>
      </c>
      <c r="S246">
        <v>0</v>
      </c>
      <c r="T246">
        <v>0</v>
      </c>
      <c r="U246" t="s">
        <v>927</v>
      </c>
      <c r="V246" t="s">
        <v>928</v>
      </c>
      <c r="W246" t="s">
        <v>929</v>
      </c>
    </row>
    <row r="247" spans="1:28" x14ac:dyDescent="0.35">
      <c r="A247">
        <v>246</v>
      </c>
      <c r="B247">
        <v>630640</v>
      </c>
      <c r="C247" t="s">
        <v>212</v>
      </c>
      <c r="D247" t="s">
        <v>895</v>
      </c>
      <c r="E247" t="s">
        <v>930</v>
      </c>
      <c r="F247" s="1">
        <v>43435</v>
      </c>
      <c r="G247" s="1">
        <v>43495</v>
      </c>
      <c r="H247">
        <v>4</v>
      </c>
      <c r="I247">
        <v>3</v>
      </c>
      <c r="J247">
        <v>630</v>
      </c>
      <c r="K247">
        <v>3</v>
      </c>
      <c r="L247">
        <v>0</v>
      </c>
      <c r="M247">
        <v>1</v>
      </c>
      <c r="N247">
        <v>0</v>
      </c>
      <c r="O247">
        <v>0</v>
      </c>
      <c r="P247">
        <v>4</v>
      </c>
      <c r="Q247">
        <v>2</v>
      </c>
      <c r="R247">
        <v>11</v>
      </c>
      <c r="S247">
        <v>1</v>
      </c>
      <c r="T247">
        <v>0</v>
      </c>
      <c r="U247" t="s">
        <v>931</v>
      </c>
      <c r="V247" t="s">
        <v>932</v>
      </c>
      <c r="W247" t="s">
        <v>933</v>
      </c>
      <c r="X247" t="s">
        <v>934</v>
      </c>
      <c r="AB247" t="s">
        <v>932</v>
      </c>
    </row>
    <row r="248" spans="1:28" x14ac:dyDescent="0.35">
      <c r="A248">
        <v>247</v>
      </c>
      <c r="B248">
        <v>630640</v>
      </c>
      <c r="C248" t="s">
        <v>212</v>
      </c>
      <c r="D248" t="s">
        <v>895</v>
      </c>
      <c r="E248" t="s">
        <v>935</v>
      </c>
      <c r="F248" s="1">
        <v>43556</v>
      </c>
      <c r="G248" s="1">
        <v>43585</v>
      </c>
      <c r="H248">
        <v>3</v>
      </c>
      <c r="I248">
        <v>3</v>
      </c>
      <c r="J248">
        <v>630</v>
      </c>
      <c r="K248">
        <v>2</v>
      </c>
      <c r="L248">
        <v>0</v>
      </c>
      <c r="M248">
        <v>1</v>
      </c>
      <c r="N248">
        <v>0</v>
      </c>
      <c r="O248">
        <v>0</v>
      </c>
      <c r="P248">
        <v>2</v>
      </c>
      <c r="Q248">
        <v>2</v>
      </c>
      <c r="R248">
        <v>17</v>
      </c>
      <c r="S248">
        <v>0</v>
      </c>
      <c r="T248">
        <v>0</v>
      </c>
      <c r="U248" t="s">
        <v>936</v>
      </c>
      <c r="V248" t="s">
        <v>937</v>
      </c>
      <c r="W248" t="s">
        <v>938</v>
      </c>
      <c r="X248" t="s">
        <v>939</v>
      </c>
    </row>
    <row r="249" spans="1:28" x14ac:dyDescent="0.35">
      <c r="A249">
        <v>248</v>
      </c>
      <c r="B249">
        <v>630666</v>
      </c>
      <c r="C249" t="s">
        <v>212</v>
      </c>
      <c r="D249" t="s">
        <v>940</v>
      </c>
      <c r="E249" t="s">
        <v>941</v>
      </c>
      <c r="F249" s="1">
        <v>36770</v>
      </c>
      <c r="G249" s="1">
        <v>36770</v>
      </c>
      <c r="H249">
        <v>2</v>
      </c>
      <c r="I249">
        <v>2</v>
      </c>
      <c r="J249">
        <v>630</v>
      </c>
      <c r="K249">
        <v>1</v>
      </c>
      <c r="L249">
        <v>1</v>
      </c>
      <c r="M249">
        <v>1</v>
      </c>
      <c r="N249">
        <v>0</v>
      </c>
      <c r="O249">
        <v>1</v>
      </c>
      <c r="P249">
        <v>2</v>
      </c>
      <c r="Q249">
        <v>1</v>
      </c>
      <c r="R249">
        <v>13</v>
      </c>
      <c r="S249">
        <v>0</v>
      </c>
      <c r="T249">
        <v>0</v>
      </c>
      <c r="U249" t="s">
        <v>942</v>
      </c>
      <c r="V249" t="s">
        <v>943</v>
      </c>
      <c r="W249" t="s">
        <v>944</v>
      </c>
    </row>
    <row r="250" spans="1:28" x14ac:dyDescent="0.35">
      <c r="A250">
        <v>249</v>
      </c>
      <c r="B250">
        <v>630666</v>
      </c>
      <c r="C250" t="s">
        <v>212</v>
      </c>
      <c r="D250" t="s">
        <v>940</v>
      </c>
      <c r="E250" t="s">
        <v>945</v>
      </c>
      <c r="F250" s="1">
        <v>37104</v>
      </c>
      <c r="G250" s="1">
        <v>37104</v>
      </c>
      <c r="H250">
        <v>2</v>
      </c>
      <c r="I250">
        <v>2</v>
      </c>
      <c r="J250">
        <v>630</v>
      </c>
      <c r="K250">
        <v>1</v>
      </c>
      <c r="L250">
        <v>1</v>
      </c>
      <c r="M250">
        <v>1</v>
      </c>
      <c r="N250">
        <v>0</v>
      </c>
      <c r="O250">
        <v>1</v>
      </c>
      <c r="P250">
        <v>2</v>
      </c>
      <c r="Q250">
        <v>1</v>
      </c>
      <c r="R250">
        <v>13</v>
      </c>
      <c r="S250">
        <v>0</v>
      </c>
      <c r="T250">
        <v>0</v>
      </c>
      <c r="U250" t="s">
        <v>946</v>
      </c>
      <c r="V250" t="s">
        <v>944</v>
      </c>
    </row>
    <row r="251" spans="1:28" x14ac:dyDescent="0.35">
      <c r="A251">
        <v>250</v>
      </c>
      <c r="B251">
        <v>630666</v>
      </c>
      <c r="C251" t="s">
        <v>212</v>
      </c>
      <c r="D251" t="s">
        <v>940</v>
      </c>
      <c r="E251" t="s">
        <v>947</v>
      </c>
      <c r="F251" s="1">
        <v>38755</v>
      </c>
      <c r="G251" s="1">
        <v>38755</v>
      </c>
      <c r="H251">
        <v>1</v>
      </c>
      <c r="I251">
        <v>2</v>
      </c>
      <c r="J251">
        <v>666</v>
      </c>
      <c r="K251">
        <v>1</v>
      </c>
      <c r="L251">
        <v>1</v>
      </c>
      <c r="M251">
        <v>1</v>
      </c>
      <c r="N251">
        <v>0</v>
      </c>
      <c r="O251">
        <v>0</v>
      </c>
      <c r="P251">
        <v>2</v>
      </c>
      <c r="Q251">
        <v>1</v>
      </c>
      <c r="R251">
        <v>17</v>
      </c>
      <c r="S251">
        <v>0</v>
      </c>
      <c r="T251">
        <v>0</v>
      </c>
      <c r="U251" t="s">
        <v>948</v>
      </c>
      <c r="V251" t="s">
        <v>949</v>
      </c>
      <c r="W251" t="s">
        <v>950</v>
      </c>
    </row>
    <row r="252" spans="1:28" x14ac:dyDescent="0.35">
      <c r="A252">
        <v>251</v>
      </c>
      <c r="B252">
        <v>630666</v>
      </c>
      <c r="C252" t="s">
        <v>212</v>
      </c>
      <c r="D252" t="s">
        <v>940</v>
      </c>
      <c r="E252" t="s">
        <v>951</v>
      </c>
      <c r="F252" s="1">
        <v>39017</v>
      </c>
      <c r="G252" s="1">
        <v>39017</v>
      </c>
      <c r="H252">
        <v>2</v>
      </c>
      <c r="I252">
        <v>2</v>
      </c>
      <c r="J252">
        <v>630</v>
      </c>
      <c r="K252">
        <v>1</v>
      </c>
      <c r="L252">
        <v>1</v>
      </c>
      <c r="M252">
        <v>0</v>
      </c>
      <c r="N252">
        <v>0</v>
      </c>
      <c r="O252">
        <v>1</v>
      </c>
      <c r="P252">
        <v>2</v>
      </c>
      <c r="Q252">
        <v>1</v>
      </c>
      <c r="R252">
        <v>6</v>
      </c>
      <c r="S252">
        <v>0</v>
      </c>
      <c r="T252">
        <v>0</v>
      </c>
      <c r="U252" t="s">
        <v>952</v>
      </c>
      <c r="V252" t="s">
        <v>953</v>
      </c>
    </row>
    <row r="253" spans="1:28" x14ac:dyDescent="0.35">
      <c r="A253">
        <v>252</v>
      </c>
      <c r="B253">
        <v>630666</v>
      </c>
      <c r="C253" t="s">
        <v>212</v>
      </c>
      <c r="D253" t="s">
        <v>940</v>
      </c>
      <c r="E253" t="s">
        <v>954</v>
      </c>
      <c r="F253" s="1">
        <v>39387</v>
      </c>
      <c r="G253" s="1">
        <v>40330</v>
      </c>
      <c r="H253">
        <v>4.3</v>
      </c>
      <c r="I253">
        <v>3</v>
      </c>
      <c r="J253">
        <v>666</v>
      </c>
      <c r="K253">
        <v>3</v>
      </c>
      <c r="L253">
        <v>0</v>
      </c>
      <c r="M253">
        <v>1</v>
      </c>
      <c r="N253">
        <v>0</v>
      </c>
      <c r="O253">
        <v>1</v>
      </c>
      <c r="P253">
        <v>4</v>
      </c>
      <c r="Q253">
        <v>2</v>
      </c>
      <c r="R253">
        <v>14</v>
      </c>
      <c r="S253">
        <v>1</v>
      </c>
      <c r="T253">
        <v>0</v>
      </c>
      <c r="U253" t="s">
        <v>955</v>
      </c>
      <c r="V253" t="s">
        <v>215</v>
      </c>
    </row>
    <row r="254" spans="1:28" x14ac:dyDescent="0.35">
      <c r="A254">
        <v>253</v>
      </c>
      <c r="B254">
        <v>630666</v>
      </c>
      <c r="C254" t="s">
        <v>212</v>
      </c>
      <c r="D254" t="s">
        <v>940</v>
      </c>
      <c r="E254" t="s">
        <v>956</v>
      </c>
      <c r="F254" s="1">
        <v>39809</v>
      </c>
      <c r="G254" s="1">
        <v>39809</v>
      </c>
      <c r="H254">
        <v>2</v>
      </c>
      <c r="I254">
        <v>2</v>
      </c>
      <c r="J254">
        <v>630</v>
      </c>
      <c r="K254">
        <v>1</v>
      </c>
      <c r="L254">
        <v>0</v>
      </c>
      <c r="M254">
        <v>0</v>
      </c>
      <c r="N254">
        <v>0</v>
      </c>
      <c r="O254">
        <v>1</v>
      </c>
      <c r="P254">
        <v>2</v>
      </c>
      <c r="Q254">
        <v>1</v>
      </c>
      <c r="R254">
        <v>13</v>
      </c>
      <c r="S254">
        <v>0</v>
      </c>
      <c r="T254">
        <v>0</v>
      </c>
      <c r="U254" t="s">
        <v>957</v>
      </c>
      <c r="V254" t="s">
        <v>958</v>
      </c>
      <c r="W254" t="s">
        <v>959</v>
      </c>
    </row>
    <row r="255" spans="1:28" x14ac:dyDescent="0.35">
      <c r="A255">
        <v>254</v>
      </c>
      <c r="B255">
        <v>630666</v>
      </c>
      <c r="C255" t="s">
        <v>212</v>
      </c>
      <c r="D255" t="s">
        <v>940</v>
      </c>
      <c r="E255" t="s">
        <v>960</v>
      </c>
      <c r="F255" s="1">
        <v>39965</v>
      </c>
      <c r="G255" s="1">
        <v>40452</v>
      </c>
      <c r="H255">
        <v>4.3</v>
      </c>
      <c r="I255">
        <v>3</v>
      </c>
      <c r="J255">
        <v>666</v>
      </c>
      <c r="K255">
        <v>4</v>
      </c>
      <c r="L255">
        <v>0</v>
      </c>
      <c r="M255">
        <v>1</v>
      </c>
      <c r="N255">
        <v>1</v>
      </c>
      <c r="O255">
        <v>1</v>
      </c>
      <c r="P255">
        <v>6</v>
      </c>
      <c r="Q255">
        <v>2</v>
      </c>
      <c r="R255">
        <v>14</v>
      </c>
      <c r="S255">
        <v>1</v>
      </c>
      <c r="T255">
        <v>0</v>
      </c>
      <c r="U255" t="s">
        <v>961</v>
      </c>
      <c r="V255" t="s">
        <v>962</v>
      </c>
      <c r="W255" t="s">
        <v>222</v>
      </c>
    </row>
    <row r="256" spans="1:28" x14ac:dyDescent="0.35">
      <c r="A256">
        <v>255</v>
      </c>
      <c r="B256">
        <v>630666</v>
      </c>
      <c r="C256" t="s">
        <v>212</v>
      </c>
      <c r="D256" t="s">
        <v>940</v>
      </c>
      <c r="E256" t="s">
        <v>963</v>
      </c>
      <c r="F256" s="1">
        <v>39965</v>
      </c>
      <c r="G256" s="1">
        <v>41245</v>
      </c>
      <c r="H256">
        <v>4.2</v>
      </c>
      <c r="I256">
        <v>3</v>
      </c>
      <c r="J256">
        <v>666</v>
      </c>
      <c r="K256">
        <v>3</v>
      </c>
      <c r="L256">
        <v>0</v>
      </c>
      <c r="M256">
        <v>1</v>
      </c>
      <c r="N256">
        <v>0</v>
      </c>
      <c r="O256">
        <v>1</v>
      </c>
      <c r="P256">
        <v>3</v>
      </c>
      <c r="Q256">
        <v>2</v>
      </c>
      <c r="R256">
        <v>14</v>
      </c>
      <c r="S256">
        <v>0</v>
      </c>
      <c r="T256">
        <v>0</v>
      </c>
      <c r="U256" t="s">
        <v>964</v>
      </c>
      <c r="V256" t="s">
        <v>965</v>
      </c>
    </row>
    <row r="257" spans="1:24" x14ac:dyDescent="0.35">
      <c r="A257">
        <v>256</v>
      </c>
      <c r="B257">
        <v>630666</v>
      </c>
      <c r="C257" t="s">
        <v>212</v>
      </c>
      <c r="D257" t="s">
        <v>940</v>
      </c>
      <c r="E257" t="s">
        <v>966</v>
      </c>
      <c r="F257" s="1">
        <v>40001</v>
      </c>
      <c r="G257" s="1">
        <v>40179</v>
      </c>
      <c r="H257">
        <v>4.2</v>
      </c>
      <c r="I257">
        <v>3</v>
      </c>
      <c r="J257">
        <v>666</v>
      </c>
      <c r="K257">
        <v>3</v>
      </c>
      <c r="L257">
        <v>0</v>
      </c>
      <c r="M257">
        <v>1</v>
      </c>
      <c r="N257">
        <v>0</v>
      </c>
      <c r="O257">
        <v>0</v>
      </c>
      <c r="P257">
        <v>2</v>
      </c>
      <c r="Q257">
        <v>2</v>
      </c>
      <c r="R257">
        <v>14</v>
      </c>
      <c r="S257">
        <v>1</v>
      </c>
      <c r="T257">
        <v>0</v>
      </c>
      <c r="U257" t="s">
        <v>967</v>
      </c>
      <c r="V257" t="s">
        <v>968</v>
      </c>
    </row>
    <row r="258" spans="1:24" x14ac:dyDescent="0.35">
      <c r="A258">
        <v>257</v>
      </c>
      <c r="B258">
        <v>630666</v>
      </c>
      <c r="C258" t="s">
        <v>212</v>
      </c>
      <c r="D258" t="s">
        <v>940</v>
      </c>
      <c r="E258" t="s">
        <v>969</v>
      </c>
      <c r="F258" s="1">
        <v>40797</v>
      </c>
      <c r="G258" s="1">
        <v>40878</v>
      </c>
      <c r="H258">
        <v>3</v>
      </c>
      <c r="I258">
        <v>3</v>
      </c>
      <c r="J258">
        <v>666</v>
      </c>
      <c r="K258">
        <v>3</v>
      </c>
      <c r="L258">
        <v>0</v>
      </c>
      <c r="M258">
        <v>1</v>
      </c>
      <c r="N258">
        <v>0</v>
      </c>
      <c r="O258">
        <v>1</v>
      </c>
      <c r="P258">
        <v>3</v>
      </c>
      <c r="Q258">
        <v>2</v>
      </c>
      <c r="R258">
        <v>14</v>
      </c>
      <c r="S258">
        <v>1</v>
      </c>
      <c r="T258">
        <v>0</v>
      </c>
      <c r="U258" t="s">
        <v>970</v>
      </c>
      <c r="V258" t="s">
        <v>971</v>
      </c>
    </row>
    <row r="259" spans="1:24" x14ac:dyDescent="0.35">
      <c r="A259">
        <v>258</v>
      </c>
      <c r="B259">
        <v>630666</v>
      </c>
      <c r="C259" t="s">
        <v>212</v>
      </c>
      <c r="D259" t="s">
        <v>940</v>
      </c>
      <c r="E259" t="s">
        <v>972</v>
      </c>
      <c r="F259" s="1">
        <v>41335</v>
      </c>
      <c r="G259" s="1">
        <v>41433</v>
      </c>
      <c r="H259">
        <v>4.2</v>
      </c>
      <c r="I259">
        <v>2</v>
      </c>
      <c r="J259">
        <v>630</v>
      </c>
      <c r="K259">
        <v>4</v>
      </c>
      <c r="L259">
        <v>0</v>
      </c>
      <c r="M259">
        <v>0</v>
      </c>
      <c r="N259">
        <v>0</v>
      </c>
      <c r="O259">
        <v>0</v>
      </c>
      <c r="P259">
        <v>5</v>
      </c>
      <c r="Q259">
        <v>2</v>
      </c>
      <c r="R259">
        <v>15</v>
      </c>
      <c r="S259">
        <v>0</v>
      </c>
      <c r="T259">
        <v>0</v>
      </c>
      <c r="U259" t="s">
        <v>973</v>
      </c>
      <c r="V259" t="s">
        <v>974</v>
      </c>
    </row>
    <row r="260" spans="1:24" x14ac:dyDescent="0.35">
      <c r="A260">
        <v>259</v>
      </c>
      <c r="B260">
        <v>630666</v>
      </c>
      <c r="C260" t="s">
        <v>212</v>
      </c>
      <c r="D260" t="s">
        <v>940</v>
      </c>
      <c r="E260" t="s">
        <v>975</v>
      </c>
      <c r="F260" s="1">
        <v>41764</v>
      </c>
      <c r="G260" s="1">
        <v>42253</v>
      </c>
      <c r="H260">
        <v>3</v>
      </c>
      <c r="I260">
        <v>1</v>
      </c>
      <c r="J260">
        <v>630</v>
      </c>
      <c r="K260">
        <v>3</v>
      </c>
      <c r="L260">
        <v>0</v>
      </c>
      <c r="M260">
        <v>1</v>
      </c>
      <c r="N260">
        <v>0</v>
      </c>
      <c r="O260">
        <v>0</v>
      </c>
      <c r="P260">
        <v>3</v>
      </c>
      <c r="Q260">
        <v>2</v>
      </c>
      <c r="R260">
        <v>17</v>
      </c>
      <c r="S260">
        <v>0</v>
      </c>
      <c r="T260">
        <v>0</v>
      </c>
      <c r="U260" t="s">
        <v>915</v>
      </c>
      <c r="V260" t="s">
        <v>916</v>
      </c>
      <c r="W260" t="s">
        <v>917</v>
      </c>
    </row>
    <row r="261" spans="1:24" x14ac:dyDescent="0.35">
      <c r="A261">
        <v>260</v>
      </c>
      <c r="B261">
        <v>630666</v>
      </c>
      <c r="C261" t="s">
        <v>212</v>
      </c>
      <c r="D261" t="s">
        <v>940</v>
      </c>
      <c r="E261" t="s">
        <v>976</v>
      </c>
      <c r="F261" s="1">
        <v>41791</v>
      </c>
      <c r="G261" s="1">
        <v>42185</v>
      </c>
      <c r="H261">
        <v>3</v>
      </c>
      <c r="I261">
        <v>2</v>
      </c>
      <c r="J261">
        <v>666</v>
      </c>
      <c r="K261">
        <v>3</v>
      </c>
      <c r="L261">
        <v>0</v>
      </c>
      <c r="M261">
        <v>1</v>
      </c>
      <c r="N261">
        <v>0</v>
      </c>
      <c r="O261">
        <v>0</v>
      </c>
      <c r="P261">
        <v>3</v>
      </c>
      <c r="Q261">
        <v>2</v>
      </c>
      <c r="R261">
        <v>14</v>
      </c>
      <c r="S261">
        <v>1</v>
      </c>
      <c r="T261">
        <v>0</v>
      </c>
      <c r="U261" t="s">
        <v>977</v>
      </c>
      <c r="V261" t="s">
        <v>978</v>
      </c>
    </row>
    <row r="262" spans="1:24" x14ac:dyDescent="0.35">
      <c r="A262">
        <v>261</v>
      </c>
      <c r="B262">
        <v>630666</v>
      </c>
      <c r="C262" t="s">
        <v>212</v>
      </c>
      <c r="D262" t="s">
        <v>940</v>
      </c>
      <c r="E262" t="s">
        <v>979</v>
      </c>
      <c r="F262" s="1">
        <v>41821</v>
      </c>
      <c r="G262" s="1">
        <v>42169</v>
      </c>
      <c r="H262">
        <v>3</v>
      </c>
      <c r="I262">
        <v>2</v>
      </c>
      <c r="J262">
        <v>630</v>
      </c>
      <c r="K262">
        <v>2</v>
      </c>
      <c r="L262">
        <v>0</v>
      </c>
      <c r="M262">
        <v>0</v>
      </c>
      <c r="N262">
        <v>0</v>
      </c>
      <c r="O262">
        <v>0</v>
      </c>
      <c r="P262">
        <v>1</v>
      </c>
      <c r="Q262">
        <v>2</v>
      </c>
      <c r="R262">
        <v>13</v>
      </c>
      <c r="S262">
        <v>0</v>
      </c>
      <c r="T262">
        <v>0</v>
      </c>
      <c r="U262" t="s">
        <v>980</v>
      </c>
      <c r="V262" t="s">
        <v>981</v>
      </c>
      <c r="W262" t="s">
        <v>982</v>
      </c>
    </row>
    <row r="263" spans="1:24" x14ac:dyDescent="0.35">
      <c r="A263">
        <v>262</v>
      </c>
      <c r="B263">
        <v>630666</v>
      </c>
      <c r="C263" t="s">
        <v>212</v>
      </c>
      <c r="D263" t="s">
        <v>940</v>
      </c>
      <c r="E263" t="s">
        <v>983</v>
      </c>
      <c r="F263" s="1">
        <v>42128</v>
      </c>
      <c r="G263" s="1">
        <v>42490</v>
      </c>
      <c r="H263">
        <v>3</v>
      </c>
      <c r="I263">
        <v>1</v>
      </c>
      <c r="J263">
        <v>630</v>
      </c>
      <c r="K263">
        <v>3</v>
      </c>
      <c r="L263">
        <v>0</v>
      </c>
      <c r="M263">
        <v>1</v>
      </c>
      <c r="N263">
        <v>0</v>
      </c>
      <c r="O263">
        <v>0</v>
      </c>
      <c r="P263">
        <v>3</v>
      </c>
      <c r="Q263">
        <v>2</v>
      </c>
      <c r="R263">
        <v>8</v>
      </c>
      <c r="S263">
        <v>0</v>
      </c>
      <c r="T263">
        <v>0</v>
      </c>
      <c r="U263" t="s">
        <v>984</v>
      </c>
      <c r="V263" t="s">
        <v>985</v>
      </c>
      <c r="W263" t="s">
        <v>986</v>
      </c>
    </row>
    <row r="264" spans="1:24" x14ac:dyDescent="0.35">
      <c r="A264">
        <v>263</v>
      </c>
      <c r="B264">
        <v>630666</v>
      </c>
      <c r="C264" t="s">
        <v>212</v>
      </c>
      <c r="D264" t="s">
        <v>940</v>
      </c>
      <c r="E264" t="s">
        <v>987</v>
      </c>
      <c r="F264" s="1">
        <v>42129</v>
      </c>
      <c r="G264" s="1">
        <v>42170</v>
      </c>
      <c r="H264">
        <v>3</v>
      </c>
      <c r="I264">
        <v>3</v>
      </c>
      <c r="J264">
        <v>630</v>
      </c>
      <c r="K264">
        <v>2</v>
      </c>
      <c r="L264">
        <v>0</v>
      </c>
      <c r="M264">
        <v>1</v>
      </c>
      <c r="N264">
        <v>0</v>
      </c>
      <c r="O264">
        <v>1</v>
      </c>
      <c r="P264">
        <v>3</v>
      </c>
      <c r="Q264">
        <v>2</v>
      </c>
      <c r="R264">
        <v>6</v>
      </c>
      <c r="S264">
        <v>0</v>
      </c>
      <c r="T264">
        <v>0</v>
      </c>
      <c r="U264" t="s">
        <v>988</v>
      </c>
      <c r="V264" t="s">
        <v>989</v>
      </c>
    </row>
    <row r="265" spans="1:24" x14ac:dyDescent="0.35">
      <c r="A265">
        <v>264</v>
      </c>
      <c r="B265">
        <v>630666</v>
      </c>
      <c r="C265" t="s">
        <v>212</v>
      </c>
      <c r="D265" t="s">
        <v>940</v>
      </c>
      <c r="E265" t="s">
        <v>990</v>
      </c>
      <c r="F265" s="1">
        <v>42339</v>
      </c>
      <c r="G265" s="1">
        <v>42781</v>
      </c>
      <c r="H265">
        <v>3</v>
      </c>
      <c r="I265">
        <v>1</v>
      </c>
      <c r="J265">
        <v>630</v>
      </c>
      <c r="K265">
        <v>3</v>
      </c>
      <c r="L265">
        <v>0</v>
      </c>
      <c r="M265">
        <v>1</v>
      </c>
      <c r="N265">
        <v>0</v>
      </c>
      <c r="O265">
        <v>0</v>
      </c>
      <c r="P265">
        <v>3</v>
      </c>
      <c r="Q265">
        <v>2</v>
      </c>
      <c r="R265">
        <v>13</v>
      </c>
      <c r="S265">
        <v>0</v>
      </c>
      <c r="T265">
        <v>0</v>
      </c>
      <c r="U265" t="s">
        <v>991</v>
      </c>
      <c r="V265" t="s">
        <v>286</v>
      </c>
      <c r="W265" t="s">
        <v>287</v>
      </c>
    </row>
    <row r="266" spans="1:24" x14ac:dyDescent="0.35">
      <c r="A266">
        <v>265</v>
      </c>
      <c r="B266">
        <v>630666</v>
      </c>
      <c r="C266" t="s">
        <v>212</v>
      </c>
      <c r="D266" t="s">
        <v>940</v>
      </c>
      <c r="E266" t="s">
        <v>992</v>
      </c>
      <c r="F266" s="1">
        <v>42339</v>
      </c>
      <c r="G266" s="1">
        <v>42781</v>
      </c>
      <c r="H266">
        <v>3</v>
      </c>
      <c r="I266">
        <v>2</v>
      </c>
      <c r="J266">
        <v>630</v>
      </c>
      <c r="K266">
        <v>3</v>
      </c>
      <c r="L266">
        <v>0</v>
      </c>
      <c r="M266">
        <v>1</v>
      </c>
      <c r="N266">
        <v>0</v>
      </c>
      <c r="O266">
        <v>0</v>
      </c>
      <c r="P266">
        <v>3</v>
      </c>
      <c r="Q266">
        <v>2</v>
      </c>
      <c r="R266">
        <v>13</v>
      </c>
      <c r="S266">
        <v>0</v>
      </c>
      <c r="T266">
        <v>0</v>
      </c>
      <c r="U266" t="s">
        <v>993</v>
      </c>
      <c r="V266" t="s">
        <v>286</v>
      </c>
      <c r="W266" t="s">
        <v>287</v>
      </c>
    </row>
    <row r="267" spans="1:24" x14ac:dyDescent="0.35">
      <c r="A267">
        <v>266</v>
      </c>
      <c r="B267">
        <v>630666</v>
      </c>
      <c r="C267" t="s">
        <v>212</v>
      </c>
      <c r="D267" t="s">
        <v>940</v>
      </c>
      <c r="E267" t="s">
        <v>994</v>
      </c>
      <c r="F267" s="1">
        <v>42461</v>
      </c>
      <c r="G267" s="1">
        <v>42767</v>
      </c>
      <c r="H267">
        <v>3</v>
      </c>
      <c r="I267">
        <v>1</v>
      </c>
      <c r="J267">
        <v>630</v>
      </c>
      <c r="K267">
        <v>4</v>
      </c>
      <c r="L267">
        <v>1</v>
      </c>
      <c r="M267">
        <v>1</v>
      </c>
      <c r="N267">
        <v>0</v>
      </c>
      <c r="O267">
        <v>0</v>
      </c>
      <c r="P267">
        <v>2</v>
      </c>
      <c r="Q267">
        <v>2</v>
      </c>
      <c r="R267">
        <v>8</v>
      </c>
      <c r="S267">
        <v>0</v>
      </c>
      <c r="T267">
        <v>0</v>
      </c>
      <c r="U267" t="s">
        <v>995</v>
      </c>
      <c r="V267" t="s">
        <v>996</v>
      </c>
      <c r="W267" t="s">
        <v>997</v>
      </c>
    </row>
    <row r="268" spans="1:24" x14ac:dyDescent="0.35">
      <c r="A268">
        <v>267</v>
      </c>
      <c r="B268">
        <v>630666</v>
      </c>
      <c r="C268" t="s">
        <v>212</v>
      </c>
      <c r="D268" t="s">
        <v>940</v>
      </c>
      <c r="E268" t="s">
        <v>998</v>
      </c>
      <c r="F268" s="1">
        <v>42736</v>
      </c>
      <c r="G268" s="1">
        <v>43100</v>
      </c>
      <c r="H268">
        <v>3</v>
      </c>
      <c r="I268">
        <v>1</v>
      </c>
      <c r="J268">
        <v>630</v>
      </c>
      <c r="K268">
        <v>2</v>
      </c>
      <c r="L268">
        <v>0</v>
      </c>
      <c r="M268">
        <v>1</v>
      </c>
      <c r="N268">
        <v>0</v>
      </c>
      <c r="O268">
        <v>0</v>
      </c>
      <c r="P268">
        <v>4</v>
      </c>
      <c r="Q268">
        <v>1</v>
      </c>
      <c r="R268">
        <v>15</v>
      </c>
      <c r="S268">
        <v>0</v>
      </c>
      <c r="T268">
        <v>0</v>
      </c>
      <c r="U268" t="s">
        <v>921</v>
      </c>
      <c r="V268" t="s">
        <v>922</v>
      </c>
      <c r="W268" t="s">
        <v>923</v>
      </c>
    </row>
    <row r="269" spans="1:24" x14ac:dyDescent="0.35">
      <c r="A269">
        <v>268</v>
      </c>
      <c r="B269">
        <v>630666</v>
      </c>
      <c r="C269" t="s">
        <v>212</v>
      </c>
      <c r="D269" t="s">
        <v>940</v>
      </c>
      <c r="E269" t="s">
        <v>999</v>
      </c>
      <c r="F269" s="1">
        <v>42767</v>
      </c>
      <c r="G269" s="1">
        <v>42790</v>
      </c>
      <c r="H269">
        <v>3</v>
      </c>
      <c r="I269">
        <v>3</v>
      </c>
      <c r="J269">
        <v>630</v>
      </c>
      <c r="K269">
        <v>4</v>
      </c>
      <c r="L269">
        <v>0</v>
      </c>
      <c r="M269">
        <v>0</v>
      </c>
      <c r="N269">
        <v>0</v>
      </c>
      <c r="O269">
        <v>0</v>
      </c>
      <c r="P269">
        <v>0</v>
      </c>
      <c r="Q269">
        <v>4</v>
      </c>
      <c r="R269">
        <v>6</v>
      </c>
      <c r="S269">
        <v>0</v>
      </c>
      <c r="T269">
        <v>0</v>
      </c>
      <c r="U269" t="s">
        <v>1000</v>
      </c>
      <c r="V269" t="s">
        <v>1001</v>
      </c>
      <c r="W269" t="s">
        <v>1002</v>
      </c>
    </row>
    <row r="270" spans="1:24" x14ac:dyDescent="0.35">
      <c r="A270">
        <v>269</v>
      </c>
      <c r="B270">
        <v>630666</v>
      </c>
      <c r="C270" t="s">
        <v>212</v>
      </c>
      <c r="D270" t="s">
        <v>940</v>
      </c>
      <c r="E270" t="s">
        <v>1003</v>
      </c>
      <c r="F270" s="1">
        <v>42795</v>
      </c>
      <c r="G270" s="1">
        <v>42917</v>
      </c>
      <c r="H270">
        <v>3</v>
      </c>
      <c r="I270">
        <v>2</v>
      </c>
      <c r="J270">
        <v>630</v>
      </c>
      <c r="K270">
        <v>2</v>
      </c>
      <c r="L270">
        <v>0</v>
      </c>
      <c r="M270">
        <v>1</v>
      </c>
      <c r="N270">
        <v>0</v>
      </c>
      <c r="O270">
        <v>0</v>
      </c>
      <c r="P270">
        <v>3</v>
      </c>
      <c r="Q270">
        <v>1</v>
      </c>
      <c r="R270">
        <v>11</v>
      </c>
      <c r="S270">
        <v>0</v>
      </c>
      <c r="T270">
        <v>0</v>
      </c>
      <c r="U270" t="s">
        <v>1004</v>
      </c>
      <c r="V270" t="s">
        <v>1005</v>
      </c>
    </row>
    <row r="271" spans="1:24" x14ac:dyDescent="0.35">
      <c r="A271">
        <v>270</v>
      </c>
      <c r="B271">
        <v>630666</v>
      </c>
      <c r="C271" t="s">
        <v>212</v>
      </c>
      <c r="D271" t="s">
        <v>940</v>
      </c>
      <c r="E271" t="s">
        <v>1006</v>
      </c>
      <c r="F271" s="1">
        <v>42844</v>
      </c>
      <c r="G271" s="1">
        <v>42849</v>
      </c>
      <c r="H271">
        <v>3</v>
      </c>
      <c r="I271">
        <v>1</v>
      </c>
      <c r="J271">
        <v>630</v>
      </c>
      <c r="K271">
        <v>3</v>
      </c>
      <c r="L271">
        <v>0</v>
      </c>
      <c r="M271">
        <v>0</v>
      </c>
      <c r="N271">
        <v>0</v>
      </c>
      <c r="O271">
        <v>0</v>
      </c>
      <c r="P271">
        <v>3</v>
      </c>
      <c r="Q271">
        <v>1</v>
      </c>
      <c r="R271">
        <v>6</v>
      </c>
      <c r="S271">
        <v>0</v>
      </c>
      <c r="T271">
        <v>0</v>
      </c>
      <c r="U271" t="s">
        <v>1007</v>
      </c>
      <c r="V271" t="s">
        <v>1008</v>
      </c>
      <c r="W271" t="s">
        <v>1009</v>
      </c>
      <c r="X271" t="s">
        <v>1010</v>
      </c>
    </row>
    <row r="272" spans="1:24" x14ac:dyDescent="0.35">
      <c r="A272">
        <v>271</v>
      </c>
      <c r="B272">
        <v>630666</v>
      </c>
      <c r="C272" t="s">
        <v>212</v>
      </c>
      <c r="D272" t="s">
        <v>940</v>
      </c>
      <c r="E272" t="s">
        <v>1011</v>
      </c>
      <c r="F272" s="1">
        <v>42943</v>
      </c>
      <c r="G272" s="1">
        <v>42943</v>
      </c>
      <c r="H272">
        <v>3</v>
      </c>
      <c r="I272">
        <v>1</v>
      </c>
      <c r="J272">
        <v>630</v>
      </c>
      <c r="K272">
        <v>3</v>
      </c>
      <c r="L272">
        <v>0</v>
      </c>
      <c r="M272">
        <v>0</v>
      </c>
      <c r="N272">
        <v>0</v>
      </c>
      <c r="O272">
        <v>0</v>
      </c>
      <c r="P272">
        <v>3</v>
      </c>
      <c r="Q272">
        <v>1</v>
      </c>
      <c r="R272">
        <v>8</v>
      </c>
      <c r="S272">
        <v>0</v>
      </c>
      <c r="T272">
        <v>0</v>
      </c>
      <c r="U272" t="s">
        <v>1012</v>
      </c>
      <c r="V272" t="s">
        <v>1013</v>
      </c>
      <c r="W272" t="s">
        <v>1014</v>
      </c>
    </row>
    <row r="273" spans="1:29" x14ac:dyDescent="0.35">
      <c r="A273">
        <v>272</v>
      </c>
      <c r="B273">
        <v>630666</v>
      </c>
      <c r="C273" t="s">
        <v>212</v>
      </c>
      <c r="D273" t="s">
        <v>940</v>
      </c>
      <c r="E273" t="s">
        <v>1015</v>
      </c>
      <c r="F273" s="1">
        <v>43313</v>
      </c>
      <c r="G273" s="1">
        <v>43336</v>
      </c>
      <c r="H273">
        <v>4.4000000000000004</v>
      </c>
      <c r="I273">
        <v>1</v>
      </c>
      <c r="J273">
        <v>630</v>
      </c>
      <c r="K273">
        <v>2</v>
      </c>
      <c r="L273">
        <v>0</v>
      </c>
      <c r="M273">
        <v>1</v>
      </c>
      <c r="N273">
        <v>0</v>
      </c>
      <c r="O273">
        <v>0</v>
      </c>
      <c r="P273">
        <v>3</v>
      </c>
      <c r="Q273">
        <v>4</v>
      </c>
      <c r="R273">
        <v>17</v>
      </c>
      <c r="S273">
        <v>0</v>
      </c>
      <c r="T273">
        <v>0</v>
      </c>
      <c r="U273" t="s">
        <v>925</v>
      </c>
      <c r="V273" t="s">
        <v>1016</v>
      </c>
    </row>
    <row r="274" spans="1:29" x14ac:dyDescent="0.35">
      <c r="A274">
        <v>273</v>
      </c>
      <c r="B274">
        <v>630666</v>
      </c>
      <c r="C274" t="s">
        <v>1017</v>
      </c>
      <c r="D274" t="s">
        <v>940</v>
      </c>
      <c r="E274" t="s">
        <v>1018</v>
      </c>
      <c r="F274" s="1">
        <v>43945</v>
      </c>
      <c r="G274" s="1">
        <v>44013</v>
      </c>
      <c r="H274">
        <v>4.2</v>
      </c>
      <c r="I274">
        <v>1</v>
      </c>
      <c r="J274">
        <v>630</v>
      </c>
      <c r="K274">
        <v>1</v>
      </c>
      <c r="L274">
        <v>0</v>
      </c>
      <c r="M274">
        <v>0</v>
      </c>
      <c r="N274">
        <v>0</v>
      </c>
      <c r="O274">
        <v>0</v>
      </c>
      <c r="P274">
        <v>4</v>
      </c>
      <c r="Q274">
        <v>1</v>
      </c>
      <c r="R274">
        <v>16</v>
      </c>
      <c r="S274">
        <v>1</v>
      </c>
      <c r="T274">
        <v>0</v>
      </c>
      <c r="U274" t="s">
        <v>1019</v>
      </c>
      <c r="V274" t="s">
        <v>1020</v>
      </c>
      <c r="W274" t="s">
        <v>1021</v>
      </c>
    </row>
    <row r="275" spans="1:29" x14ac:dyDescent="0.35">
      <c r="A275">
        <v>274</v>
      </c>
      <c r="B275">
        <v>630666</v>
      </c>
      <c r="C275" t="s">
        <v>212</v>
      </c>
      <c r="D275" t="s">
        <v>940</v>
      </c>
      <c r="E275" t="s">
        <v>1022</v>
      </c>
      <c r="F275" s="1">
        <v>43960</v>
      </c>
      <c r="G275" s="1">
        <v>43961</v>
      </c>
      <c r="H275">
        <v>4</v>
      </c>
      <c r="I275">
        <v>2</v>
      </c>
      <c r="J275">
        <v>666</v>
      </c>
      <c r="K275">
        <v>1</v>
      </c>
      <c r="L275">
        <v>0</v>
      </c>
      <c r="M275">
        <v>1</v>
      </c>
      <c r="N275">
        <v>0</v>
      </c>
      <c r="O275">
        <v>0</v>
      </c>
      <c r="P275">
        <v>4</v>
      </c>
      <c r="Q275">
        <v>1</v>
      </c>
      <c r="R275">
        <v>16</v>
      </c>
      <c r="S275">
        <v>1</v>
      </c>
      <c r="T275">
        <v>0</v>
      </c>
      <c r="U275" t="s">
        <v>1023</v>
      </c>
      <c r="V275" t="s">
        <v>1024</v>
      </c>
      <c r="W275" t="s">
        <v>1025</v>
      </c>
      <c r="X275" t="s">
        <v>1026</v>
      </c>
    </row>
    <row r="276" spans="1:29" x14ac:dyDescent="0.35">
      <c r="A276">
        <v>275</v>
      </c>
      <c r="B276">
        <v>630666</v>
      </c>
      <c r="C276" t="s">
        <v>212</v>
      </c>
      <c r="D276" t="s">
        <v>940</v>
      </c>
      <c r="E276" t="s">
        <v>1027</v>
      </c>
      <c r="F276" s="1">
        <v>44013</v>
      </c>
      <c r="G276" s="1">
        <v>44190</v>
      </c>
      <c r="H276">
        <v>3</v>
      </c>
      <c r="I276">
        <v>2</v>
      </c>
      <c r="J276">
        <v>630</v>
      </c>
      <c r="K276">
        <v>2</v>
      </c>
      <c r="L276">
        <v>0</v>
      </c>
      <c r="M276">
        <v>0</v>
      </c>
      <c r="N276">
        <v>0</v>
      </c>
      <c r="O276">
        <v>0</v>
      </c>
      <c r="P276">
        <v>3</v>
      </c>
      <c r="Q276">
        <v>1</v>
      </c>
      <c r="R276">
        <v>11</v>
      </c>
      <c r="S276">
        <v>0</v>
      </c>
      <c r="T276">
        <v>0</v>
      </c>
      <c r="U276" t="s">
        <v>1028</v>
      </c>
      <c r="V276" t="s">
        <v>1029</v>
      </c>
      <c r="W276" t="s">
        <v>1030</v>
      </c>
    </row>
    <row r="277" spans="1:29" x14ac:dyDescent="0.35">
      <c r="A277">
        <v>276</v>
      </c>
      <c r="B277">
        <v>630670</v>
      </c>
      <c r="C277" t="s">
        <v>212</v>
      </c>
      <c r="D277" t="s">
        <v>1031</v>
      </c>
      <c r="E277" t="s">
        <v>1032</v>
      </c>
      <c r="F277" s="1">
        <v>41136</v>
      </c>
      <c r="G277" s="1">
        <v>41137</v>
      </c>
      <c r="H277">
        <v>4.0999999999999996</v>
      </c>
      <c r="I277">
        <v>2</v>
      </c>
      <c r="J277">
        <v>630</v>
      </c>
      <c r="K277">
        <v>4</v>
      </c>
      <c r="L277">
        <v>0</v>
      </c>
      <c r="M277">
        <v>1</v>
      </c>
      <c r="N277">
        <v>0</v>
      </c>
      <c r="O277">
        <v>0</v>
      </c>
      <c r="P277">
        <v>6</v>
      </c>
      <c r="Q277">
        <v>1</v>
      </c>
      <c r="R277">
        <v>8</v>
      </c>
      <c r="S277">
        <v>1</v>
      </c>
      <c r="T277">
        <v>0</v>
      </c>
      <c r="U277" t="s">
        <v>1033</v>
      </c>
      <c r="V277" t="s">
        <v>1034</v>
      </c>
      <c r="W277" t="s">
        <v>1035</v>
      </c>
    </row>
    <row r="278" spans="1:29" x14ac:dyDescent="0.35">
      <c r="A278">
        <v>277</v>
      </c>
      <c r="B278">
        <v>630670</v>
      </c>
      <c r="C278" t="s">
        <v>212</v>
      </c>
      <c r="D278" t="s">
        <v>1031</v>
      </c>
      <c r="E278" t="s">
        <v>1036</v>
      </c>
      <c r="F278" s="1">
        <v>41141</v>
      </c>
      <c r="G278" s="1">
        <v>41142</v>
      </c>
      <c r="H278">
        <v>4.0999999999999996</v>
      </c>
      <c r="I278">
        <v>2</v>
      </c>
      <c r="J278">
        <v>630</v>
      </c>
      <c r="K278">
        <v>4</v>
      </c>
      <c r="L278">
        <v>0</v>
      </c>
      <c r="M278">
        <v>1</v>
      </c>
      <c r="N278">
        <v>0</v>
      </c>
      <c r="O278">
        <v>0</v>
      </c>
      <c r="P278">
        <v>6</v>
      </c>
      <c r="Q278">
        <v>1</v>
      </c>
      <c r="R278">
        <v>8</v>
      </c>
      <c r="S278">
        <v>1</v>
      </c>
      <c r="T278">
        <v>0</v>
      </c>
      <c r="U278" t="s">
        <v>1037</v>
      </c>
      <c r="V278" t="s">
        <v>1038</v>
      </c>
      <c r="W278" t="s">
        <v>1039</v>
      </c>
    </row>
    <row r="279" spans="1:29" x14ac:dyDescent="0.35">
      <c r="A279">
        <v>278</v>
      </c>
      <c r="B279">
        <v>630670</v>
      </c>
      <c r="C279" t="s">
        <v>212</v>
      </c>
      <c r="D279" t="s">
        <v>1031</v>
      </c>
      <c r="E279" t="s">
        <v>1040</v>
      </c>
      <c r="F279" s="1">
        <v>41764</v>
      </c>
      <c r="G279" s="1">
        <v>42253</v>
      </c>
      <c r="H279">
        <v>3</v>
      </c>
      <c r="I279">
        <v>2</v>
      </c>
      <c r="J279">
        <v>630</v>
      </c>
      <c r="K279">
        <v>3</v>
      </c>
      <c r="L279">
        <v>0</v>
      </c>
      <c r="M279">
        <v>1</v>
      </c>
      <c r="N279">
        <v>0</v>
      </c>
      <c r="O279">
        <v>0</v>
      </c>
      <c r="P279">
        <v>3</v>
      </c>
      <c r="Q279">
        <v>2</v>
      </c>
      <c r="R279">
        <v>13</v>
      </c>
      <c r="S279">
        <v>0</v>
      </c>
      <c r="T279">
        <v>0</v>
      </c>
      <c r="U279" t="s">
        <v>1041</v>
      </c>
      <c r="V279" t="s">
        <v>916</v>
      </c>
      <c r="W279" t="s">
        <v>917</v>
      </c>
    </row>
    <row r="280" spans="1:29" x14ac:dyDescent="0.35">
      <c r="A280">
        <v>279</v>
      </c>
      <c r="B280">
        <v>630670</v>
      </c>
      <c r="C280" t="s">
        <v>212</v>
      </c>
      <c r="D280" t="s">
        <v>1031</v>
      </c>
      <c r="E280" t="s">
        <v>979</v>
      </c>
      <c r="F280" s="1">
        <v>41821</v>
      </c>
      <c r="G280" s="1">
        <v>42169</v>
      </c>
      <c r="H280">
        <v>3</v>
      </c>
      <c r="I280">
        <v>2</v>
      </c>
      <c r="J280">
        <v>630</v>
      </c>
      <c r="K280">
        <v>2</v>
      </c>
      <c r="L280">
        <v>0</v>
      </c>
      <c r="M280">
        <v>0</v>
      </c>
      <c r="N280">
        <v>0</v>
      </c>
      <c r="O280">
        <v>0</v>
      </c>
      <c r="P280">
        <v>3</v>
      </c>
      <c r="Q280">
        <v>2</v>
      </c>
      <c r="R280">
        <v>13</v>
      </c>
      <c r="S280">
        <v>0</v>
      </c>
      <c r="T280">
        <v>0</v>
      </c>
      <c r="U280" t="s">
        <v>980</v>
      </c>
      <c r="V280" t="s">
        <v>981</v>
      </c>
      <c r="W280" t="s">
        <v>982</v>
      </c>
    </row>
    <row r="281" spans="1:29" x14ac:dyDescent="0.35">
      <c r="A281">
        <v>280</v>
      </c>
      <c r="B281">
        <v>630670</v>
      </c>
      <c r="C281" t="s">
        <v>212</v>
      </c>
      <c r="D281" t="s">
        <v>1031</v>
      </c>
      <c r="E281" t="s">
        <v>1042</v>
      </c>
      <c r="F281" s="1">
        <v>42095</v>
      </c>
      <c r="G281" s="1">
        <v>42179</v>
      </c>
      <c r="H281">
        <v>3</v>
      </c>
      <c r="I281">
        <v>2</v>
      </c>
      <c r="J281">
        <v>630</v>
      </c>
      <c r="K281">
        <v>2</v>
      </c>
      <c r="L281">
        <v>1</v>
      </c>
      <c r="M281">
        <v>1</v>
      </c>
      <c r="N281">
        <v>0</v>
      </c>
      <c r="O281">
        <v>0</v>
      </c>
      <c r="P281">
        <v>4</v>
      </c>
      <c r="Q281">
        <v>1</v>
      </c>
      <c r="R281">
        <v>13</v>
      </c>
      <c r="S281">
        <v>0</v>
      </c>
      <c r="T281">
        <v>0</v>
      </c>
      <c r="U281" t="s">
        <v>1043</v>
      </c>
      <c r="V281" t="s">
        <v>266</v>
      </c>
      <c r="W281" t="s">
        <v>267</v>
      </c>
    </row>
    <row r="282" spans="1:29" x14ac:dyDescent="0.35">
      <c r="A282">
        <v>281</v>
      </c>
      <c r="B282">
        <v>630670</v>
      </c>
      <c r="C282" t="s">
        <v>212</v>
      </c>
      <c r="D282" t="s">
        <v>1031</v>
      </c>
      <c r="E282" t="s">
        <v>1044</v>
      </c>
      <c r="F282" s="1">
        <v>42339</v>
      </c>
      <c r="G282" s="1">
        <v>42781</v>
      </c>
      <c r="H282">
        <v>3</v>
      </c>
      <c r="I282">
        <v>1</v>
      </c>
      <c r="J282">
        <v>630</v>
      </c>
      <c r="K282">
        <v>3</v>
      </c>
      <c r="L282">
        <v>0</v>
      </c>
      <c r="M282">
        <v>1</v>
      </c>
      <c r="N282">
        <v>0</v>
      </c>
      <c r="O282">
        <v>0</v>
      </c>
      <c r="P282">
        <v>3</v>
      </c>
      <c r="Q282">
        <v>2</v>
      </c>
      <c r="R282">
        <v>13</v>
      </c>
      <c r="S282">
        <v>1</v>
      </c>
      <c r="T282">
        <v>0</v>
      </c>
      <c r="U282" t="s">
        <v>1045</v>
      </c>
      <c r="V282" t="s">
        <v>286</v>
      </c>
      <c r="W282" t="s">
        <v>287</v>
      </c>
    </row>
    <row r="283" spans="1:29" x14ac:dyDescent="0.35">
      <c r="A283">
        <v>282</v>
      </c>
      <c r="B283">
        <v>630670</v>
      </c>
      <c r="C283" t="s">
        <v>212</v>
      </c>
      <c r="D283" t="s">
        <v>1031</v>
      </c>
      <c r="E283" t="s">
        <v>1046</v>
      </c>
      <c r="F283" s="1">
        <v>42701</v>
      </c>
      <c r="G283" s="1">
        <v>42752</v>
      </c>
      <c r="H283">
        <v>4.0999999999999996</v>
      </c>
      <c r="I283">
        <v>2</v>
      </c>
      <c r="J283">
        <v>630</v>
      </c>
      <c r="K283">
        <v>4</v>
      </c>
      <c r="L283">
        <v>0</v>
      </c>
      <c r="M283">
        <v>1</v>
      </c>
      <c r="N283">
        <v>0</v>
      </c>
      <c r="O283">
        <v>0</v>
      </c>
      <c r="P283">
        <v>5</v>
      </c>
      <c r="Q283">
        <v>1</v>
      </c>
      <c r="R283">
        <v>8</v>
      </c>
      <c r="S283">
        <v>1</v>
      </c>
      <c r="T283">
        <v>0</v>
      </c>
      <c r="U283" t="s">
        <v>1047</v>
      </c>
      <c r="V283" t="s">
        <v>1048</v>
      </c>
      <c r="W283" t="s">
        <v>1049</v>
      </c>
      <c r="X283" t="s">
        <v>1050</v>
      </c>
    </row>
    <row r="284" spans="1:29" x14ac:dyDescent="0.35">
      <c r="A284">
        <v>283</v>
      </c>
      <c r="B284">
        <v>630670</v>
      </c>
      <c r="C284" t="s">
        <v>212</v>
      </c>
      <c r="D284" t="s">
        <v>1031</v>
      </c>
      <c r="E284" t="s">
        <v>1051</v>
      </c>
      <c r="F284" s="1">
        <v>42736</v>
      </c>
      <c r="G284" s="1">
        <v>43160</v>
      </c>
      <c r="H284">
        <v>4.2</v>
      </c>
      <c r="I284">
        <v>1</v>
      </c>
      <c r="J284">
        <v>630</v>
      </c>
      <c r="K284">
        <v>4</v>
      </c>
      <c r="L284">
        <v>0</v>
      </c>
      <c r="M284">
        <v>0</v>
      </c>
      <c r="N284">
        <v>0</v>
      </c>
      <c r="O284">
        <v>0</v>
      </c>
      <c r="P284">
        <v>4</v>
      </c>
      <c r="Q284">
        <v>1</v>
      </c>
      <c r="R284">
        <v>1</v>
      </c>
      <c r="S284">
        <v>1</v>
      </c>
      <c r="T284">
        <v>0</v>
      </c>
      <c r="U284" t="s">
        <v>1052</v>
      </c>
      <c r="V284" t="s">
        <v>1053</v>
      </c>
      <c r="W284" t="s">
        <v>1054</v>
      </c>
    </row>
    <row r="285" spans="1:29" x14ac:dyDescent="0.35">
      <c r="A285">
        <v>284</v>
      </c>
      <c r="B285">
        <v>630670</v>
      </c>
      <c r="C285" t="s">
        <v>212</v>
      </c>
      <c r="D285" t="s">
        <v>1031</v>
      </c>
      <c r="E285" t="s">
        <v>1055</v>
      </c>
      <c r="F285" s="1">
        <v>43101</v>
      </c>
      <c r="G285" s="1">
        <v>43830</v>
      </c>
      <c r="H285">
        <v>3</v>
      </c>
      <c r="I285">
        <v>2</v>
      </c>
      <c r="J285">
        <v>630</v>
      </c>
      <c r="K285">
        <v>1</v>
      </c>
      <c r="L285">
        <v>0</v>
      </c>
      <c r="M285">
        <v>0</v>
      </c>
      <c r="N285">
        <v>0</v>
      </c>
      <c r="O285">
        <v>0</v>
      </c>
      <c r="P285">
        <v>3</v>
      </c>
      <c r="Q285">
        <v>2</v>
      </c>
      <c r="R285">
        <v>3</v>
      </c>
      <c r="S285">
        <v>1</v>
      </c>
      <c r="T285">
        <v>0</v>
      </c>
      <c r="U285" t="s">
        <v>1056</v>
      </c>
      <c r="V285" t="s">
        <v>1057</v>
      </c>
    </row>
    <row r="286" spans="1:29" x14ac:dyDescent="0.35">
      <c r="A286">
        <v>285</v>
      </c>
      <c r="B286">
        <v>630670</v>
      </c>
      <c r="C286" t="s">
        <v>212</v>
      </c>
      <c r="D286" t="s">
        <v>1031</v>
      </c>
      <c r="E286" t="s">
        <v>1058</v>
      </c>
      <c r="F286" s="1">
        <v>43405</v>
      </c>
      <c r="G286" s="1">
        <v>43447</v>
      </c>
      <c r="H286">
        <v>4.0999999999999996</v>
      </c>
      <c r="I286">
        <v>2</v>
      </c>
      <c r="J286">
        <v>630</v>
      </c>
      <c r="K286">
        <v>4</v>
      </c>
      <c r="L286">
        <v>0</v>
      </c>
      <c r="M286">
        <v>1</v>
      </c>
      <c r="N286">
        <v>0</v>
      </c>
      <c r="O286">
        <v>0</v>
      </c>
      <c r="P286">
        <v>5</v>
      </c>
      <c r="Q286">
        <v>1</v>
      </c>
      <c r="R286">
        <v>8</v>
      </c>
      <c r="S286">
        <v>1</v>
      </c>
      <c r="T286">
        <v>0</v>
      </c>
      <c r="U286" t="s">
        <v>1059</v>
      </c>
      <c r="V286" t="s">
        <v>1060</v>
      </c>
      <c r="W286" t="s">
        <v>1061</v>
      </c>
    </row>
    <row r="287" spans="1:29" x14ac:dyDescent="0.35">
      <c r="A287">
        <v>286</v>
      </c>
      <c r="B287">
        <v>630670</v>
      </c>
      <c r="C287" t="s">
        <v>212</v>
      </c>
      <c r="D287" t="s">
        <v>1031</v>
      </c>
      <c r="E287" t="s">
        <v>1062</v>
      </c>
      <c r="F287" s="1">
        <v>43617</v>
      </c>
      <c r="G287" s="1">
        <v>43769</v>
      </c>
      <c r="H287">
        <v>3</v>
      </c>
      <c r="I287">
        <v>1</v>
      </c>
      <c r="J287">
        <v>630</v>
      </c>
      <c r="K287">
        <v>1</v>
      </c>
      <c r="L287">
        <v>0</v>
      </c>
      <c r="M287">
        <v>0</v>
      </c>
      <c r="N287">
        <v>0</v>
      </c>
      <c r="O287">
        <v>0</v>
      </c>
      <c r="P287">
        <v>1</v>
      </c>
      <c r="Q287">
        <v>1</v>
      </c>
      <c r="R287">
        <v>8</v>
      </c>
      <c r="S287">
        <v>1</v>
      </c>
      <c r="T287">
        <v>0</v>
      </c>
      <c r="U287" t="s">
        <v>1063</v>
      </c>
      <c r="V287" t="s">
        <v>1064</v>
      </c>
      <c r="W287" t="s">
        <v>1065</v>
      </c>
      <c r="X287" t="s">
        <v>1066</v>
      </c>
    </row>
    <row r="288" spans="1:29" x14ac:dyDescent="0.35">
      <c r="A288">
        <v>287</v>
      </c>
      <c r="B288">
        <v>630670</v>
      </c>
      <c r="C288" t="s">
        <v>212</v>
      </c>
      <c r="D288" t="s">
        <v>1031</v>
      </c>
      <c r="E288" t="s">
        <v>1067</v>
      </c>
      <c r="F288" s="1">
        <v>43828</v>
      </c>
      <c r="G288" s="1">
        <v>43836</v>
      </c>
      <c r="H288">
        <v>4.0999999999999996</v>
      </c>
      <c r="I288">
        <v>2</v>
      </c>
      <c r="J288">
        <v>630</v>
      </c>
      <c r="K288">
        <v>4</v>
      </c>
      <c r="L288">
        <v>0</v>
      </c>
      <c r="M288">
        <v>1</v>
      </c>
      <c r="N288">
        <v>0</v>
      </c>
      <c r="O288">
        <v>0</v>
      </c>
      <c r="P288">
        <v>5</v>
      </c>
      <c r="Q288">
        <v>2</v>
      </c>
      <c r="R288">
        <v>8</v>
      </c>
      <c r="S288">
        <v>1</v>
      </c>
      <c r="T288">
        <v>0</v>
      </c>
      <c r="U288" t="s">
        <v>1068</v>
      </c>
      <c r="V288" t="s">
        <v>1069</v>
      </c>
      <c r="W288" t="s">
        <v>1070</v>
      </c>
      <c r="X288" t="s">
        <v>1071</v>
      </c>
      <c r="Y288" t="s">
        <v>1072</v>
      </c>
      <c r="Z288" t="s">
        <v>1073</v>
      </c>
      <c r="AB288" t="s">
        <v>1074</v>
      </c>
      <c r="AC288" t="s">
        <v>1075</v>
      </c>
    </row>
    <row r="289" spans="1:28" x14ac:dyDescent="0.35">
      <c r="A289">
        <v>288</v>
      </c>
      <c r="B289">
        <v>630692</v>
      </c>
      <c r="C289" t="s">
        <v>212</v>
      </c>
      <c r="D289" t="s">
        <v>1076</v>
      </c>
      <c r="E289" t="s">
        <v>1077</v>
      </c>
      <c r="F289" s="1">
        <v>43671</v>
      </c>
      <c r="G289" s="1">
        <v>43671</v>
      </c>
      <c r="H289">
        <v>3</v>
      </c>
      <c r="I289">
        <v>1</v>
      </c>
      <c r="J289">
        <v>630</v>
      </c>
      <c r="K289">
        <v>1</v>
      </c>
      <c r="L289">
        <v>0</v>
      </c>
      <c r="M289">
        <v>1</v>
      </c>
      <c r="N289">
        <v>0</v>
      </c>
      <c r="O289">
        <v>0</v>
      </c>
      <c r="P289">
        <v>4</v>
      </c>
      <c r="Q289">
        <v>1</v>
      </c>
      <c r="R289">
        <v>16</v>
      </c>
      <c r="S289">
        <v>1</v>
      </c>
      <c r="T289">
        <v>0</v>
      </c>
      <c r="U289" t="s">
        <v>1078</v>
      </c>
      <c r="V289" t="s">
        <v>1079</v>
      </c>
    </row>
    <row r="290" spans="1:28" x14ac:dyDescent="0.35">
      <c r="A290">
        <v>289</v>
      </c>
      <c r="B290">
        <v>630692</v>
      </c>
      <c r="C290" t="s">
        <v>212</v>
      </c>
      <c r="D290" t="s">
        <v>1076</v>
      </c>
      <c r="E290" t="s">
        <v>1080</v>
      </c>
      <c r="F290" s="1">
        <v>43682</v>
      </c>
      <c r="G290" s="1">
        <v>43682</v>
      </c>
      <c r="H290">
        <v>3</v>
      </c>
      <c r="I290">
        <v>3</v>
      </c>
      <c r="J290">
        <v>630</v>
      </c>
      <c r="K290">
        <v>2</v>
      </c>
      <c r="L290">
        <v>0</v>
      </c>
      <c r="M290">
        <v>1</v>
      </c>
      <c r="N290">
        <v>0</v>
      </c>
      <c r="O290">
        <v>0</v>
      </c>
      <c r="P290">
        <v>4</v>
      </c>
      <c r="Q290">
        <v>1</v>
      </c>
      <c r="R290">
        <v>11</v>
      </c>
      <c r="S290">
        <v>0</v>
      </c>
      <c r="T290">
        <v>0</v>
      </c>
      <c r="U290" t="s">
        <v>1081</v>
      </c>
      <c r="V290" t="s">
        <v>1079</v>
      </c>
    </row>
    <row r="291" spans="1:28" x14ac:dyDescent="0.35">
      <c r="A291">
        <v>290</v>
      </c>
      <c r="B291">
        <v>630692</v>
      </c>
      <c r="C291" t="s">
        <v>1017</v>
      </c>
      <c r="D291" t="s">
        <v>1076</v>
      </c>
      <c r="E291" t="s">
        <v>1082</v>
      </c>
      <c r="F291" s="1">
        <v>43828</v>
      </c>
      <c r="G291" s="1">
        <v>43836</v>
      </c>
      <c r="H291">
        <v>4.0999999999999996</v>
      </c>
      <c r="I291">
        <v>1</v>
      </c>
      <c r="J291">
        <v>630</v>
      </c>
      <c r="K291">
        <v>1</v>
      </c>
      <c r="L291">
        <v>0</v>
      </c>
      <c r="M291">
        <v>1</v>
      </c>
      <c r="N291">
        <v>0</v>
      </c>
      <c r="O291">
        <v>1</v>
      </c>
      <c r="P291">
        <v>4</v>
      </c>
      <c r="Q291">
        <v>2</v>
      </c>
      <c r="R291">
        <v>8</v>
      </c>
      <c r="S291">
        <v>1</v>
      </c>
      <c r="T291">
        <v>0</v>
      </c>
      <c r="U291" t="s">
        <v>1083</v>
      </c>
      <c r="V291" t="s">
        <v>1084</v>
      </c>
    </row>
    <row r="292" spans="1:28" x14ac:dyDescent="0.35">
      <c r="A292">
        <v>291</v>
      </c>
      <c r="B292">
        <v>640645</v>
      </c>
      <c r="C292" t="s">
        <v>895</v>
      </c>
      <c r="D292" t="s">
        <v>1085</v>
      </c>
      <c r="E292" t="s">
        <v>1086</v>
      </c>
      <c r="F292" s="1">
        <v>43435</v>
      </c>
      <c r="G292" s="1">
        <v>43495</v>
      </c>
      <c r="H292">
        <v>4</v>
      </c>
      <c r="I292">
        <v>3</v>
      </c>
      <c r="J292">
        <v>630</v>
      </c>
      <c r="K292">
        <v>3</v>
      </c>
      <c r="L292">
        <v>0</v>
      </c>
      <c r="M292">
        <v>1</v>
      </c>
      <c r="N292">
        <v>0</v>
      </c>
      <c r="O292">
        <v>0</v>
      </c>
      <c r="P292">
        <v>4</v>
      </c>
      <c r="Q292">
        <v>2</v>
      </c>
      <c r="R292">
        <v>11</v>
      </c>
      <c r="S292">
        <v>0</v>
      </c>
      <c r="T292">
        <v>0</v>
      </c>
      <c r="U292" t="s">
        <v>931</v>
      </c>
      <c r="V292" t="s">
        <v>933</v>
      </c>
      <c r="W292" t="s">
        <v>1087</v>
      </c>
      <c r="AB292" t="s">
        <v>932</v>
      </c>
    </row>
    <row r="293" spans="1:28" x14ac:dyDescent="0.35">
      <c r="A293">
        <v>292</v>
      </c>
      <c r="B293">
        <v>640652</v>
      </c>
      <c r="C293" t="s">
        <v>895</v>
      </c>
      <c r="D293" t="s">
        <v>322</v>
      </c>
      <c r="E293" t="s">
        <v>1088</v>
      </c>
      <c r="F293" s="1">
        <v>43435</v>
      </c>
      <c r="G293" s="1">
        <v>43495</v>
      </c>
      <c r="H293">
        <v>4</v>
      </c>
      <c r="I293">
        <v>3</v>
      </c>
      <c r="J293">
        <v>630</v>
      </c>
      <c r="K293">
        <v>3</v>
      </c>
      <c r="L293">
        <v>0</v>
      </c>
      <c r="M293">
        <v>1</v>
      </c>
      <c r="N293">
        <v>0</v>
      </c>
      <c r="O293">
        <v>0</v>
      </c>
      <c r="P293">
        <v>4</v>
      </c>
      <c r="Q293">
        <v>2</v>
      </c>
      <c r="R293">
        <v>11</v>
      </c>
      <c r="S293">
        <v>0</v>
      </c>
      <c r="T293">
        <v>0</v>
      </c>
      <c r="U293" t="s">
        <v>931</v>
      </c>
      <c r="V293" t="s">
        <v>933</v>
      </c>
      <c r="W293" t="s">
        <v>934</v>
      </c>
      <c r="AB293" t="s">
        <v>1089</v>
      </c>
    </row>
    <row r="294" spans="1:28" x14ac:dyDescent="0.35">
      <c r="A294">
        <v>293</v>
      </c>
      <c r="B294">
        <v>652666</v>
      </c>
      <c r="C294" t="s">
        <v>322</v>
      </c>
      <c r="D294" t="s">
        <v>940</v>
      </c>
      <c r="E294" t="s">
        <v>1090</v>
      </c>
      <c r="F294" s="1">
        <v>39331</v>
      </c>
      <c r="G294" s="1">
        <v>39332</v>
      </c>
      <c r="H294">
        <v>3</v>
      </c>
      <c r="I294">
        <v>3</v>
      </c>
      <c r="J294">
        <v>666</v>
      </c>
      <c r="K294">
        <v>3</v>
      </c>
      <c r="L294">
        <v>0</v>
      </c>
      <c r="M294">
        <v>1</v>
      </c>
      <c r="N294">
        <v>1</v>
      </c>
      <c r="O294">
        <v>0</v>
      </c>
      <c r="P294">
        <v>4</v>
      </c>
      <c r="Q294">
        <v>4</v>
      </c>
      <c r="R294">
        <v>13</v>
      </c>
      <c r="S294">
        <v>0</v>
      </c>
      <c r="T294">
        <v>0</v>
      </c>
      <c r="U294" t="s">
        <v>1091</v>
      </c>
      <c r="V294" t="s">
        <v>1092</v>
      </c>
      <c r="W294" t="s">
        <v>1093</v>
      </c>
    </row>
    <row r="295" spans="1:28" x14ac:dyDescent="0.35">
      <c r="A295">
        <v>294</v>
      </c>
      <c r="B295">
        <v>660666</v>
      </c>
      <c r="C295" t="s">
        <v>1094</v>
      </c>
      <c r="D295" t="s">
        <v>940</v>
      </c>
      <c r="E295" t="s">
        <v>1095</v>
      </c>
      <c r="F295" s="1">
        <v>40787</v>
      </c>
      <c r="G295" s="1">
        <v>41129</v>
      </c>
      <c r="H295">
        <v>4.2</v>
      </c>
      <c r="I295">
        <v>1</v>
      </c>
      <c r="J295">
        <v>666</v>
      </c>
      <c r="K295">
        <v>3</v>
      </c>
      <c r="L295">
        <v>0</v>
      </c>
      <c r="M295">
        <v>1</v>
      </c>
      <c r="N295">
        <v>0</v>
      </c>
      <c r="O295">
        <v>1</v>
      </c>
      <c r="P295">
        <v>3</v>
      </c>
      <c r="Q295">
        <v>2</v>
      </c>
      <c r="R295">
        <v>13</v>
      </c>
      <c r="S295">
        <v>0</v>
      </c>
      <c r="T295">
        <v>0</v>
      </c>
      <c r="U295" t="s">
        <v>1096</v>
      </c>
      <c r="V295" t="s">
        <v>1097</v>
      </c>
    </row>
    <row r="296" spans="1:28" x14ac:dyDescent="0.35">
      <c r="A296">
        <v>295</v>
      </c>
      <c r="B296">
        <v>700770</v>
      </c>
      <c r="C296" t="s">
        <v>1098</v>
      </c>
      <c r="D296" t="s">
        <v>1099</v>
      </c>
      <c r="E296" t="s">
        <v>1100</v>
      </c>
      <c r="F296" s="1">
        <v>43191</v>
      </c>
      <c r="G296" s="1">
        <v>43235</v>
      </c>
      <c r="H296">
        <v>3</v>
      </c>
      <c r="I296">
        <v>2</v>
      </c>
      <c r="J296">
        <v>770</v>
      </c>
      <c r="K296">
        <v>3</v>
      </c>
      <c r="L296">
        <v>0</v>
      </c>
      <c r="M296">
        <v>1</v>
      </c>
      <c r="N296">
        <v>0</v>
      </c>
      <c r="O296">
        <v>0</v>
      </c>
      <c r="P296">
        <v>3</v>
      </c>
      <c r="Q296">
        <v>2</v>
      </c>
      <c r="R296">
        <v>13</v>
      </c>
      <c r="S296">
        <v>0</v>
      </c>
      <c r="T296">
        <v>0</v>
      </c>
      <c r="U296" t="s">
        <v>1101</v>
      </c>
      <c r="V296" t="s">
        <v>1102</v>
      </c>
      <c r="AB296" t="s">
        <v>932</v>
      </c>
    </row>
    <row r="297" spans="1:28" x14ac:dyDescent="0.35">
      <c r="A297">
        <v>296</v>
      </c>
      <c r="B297">
        <v>710713</v>
      </c>
      <c r="C297" t="s">
        <v>326</v>
      </c>
      <c r="D297" t="s">
        <v>1103</v>
      </c>
      <c r="E297" t="s">
        <v>1104</v>
      </c>
      <c r="F297" s="1">
        <v>36951</v>
      </c>
      <c r="G297" s="1">
        <v>36953</v>
      </c>
      <c r="H297">
        <v>3</v>
      </c>
      <c r="I297">
        <v>2</v>
      </c>
      <c r="J297">
        <v>710</v>
      </c>
      <c r="K297">
        <v>1</v>
      </c>
      <c r="L297">
        <v>1</v>
      </c>
      <c r="M297">
        <v>1</v>
      </c>
      <c r="N297">
        <v>0</v>
      </c>
      <c r="O297">
        <v>0</v>
      </c>
      <c r="P297">
        <v>2</v>
      </c>
      <c r="Q297">
        <v>1</v>
      </c>
      <c r="R297">
        <v>17</v>
      </c>
      <c r="S297">
        <v>0</v>
      </c>
      <c r="T297">
        <v>0</v>
      </c>
      <c r="U297" t="s">
        <v>1105</v>
      </c>
      <c r="V297" t="s">
        <v>1106</v>
      </c>
      <c r="W297" t="s">
        <v>1107</v>
      </c>
    </row>
    <row r="298" spans="1:28" x14ac:dyDescent="0.35">
      <c r="A298">
        <v>297</v>
      </c>
      <c r="B298">
        <v>710713</v>
      </c>
      <c r="C298" t="s">
        <v>326</v>
      </c>
      <c r="D298" t="s">
        <v>1103</v>
      </c>
      <c r="E298" t="s">
        <v>1108</v>
      </c>
      <c r="F298" s="1">
        <v>37212</v>
      </c>
      <c r="G298" s="1">
        <v>37213</v>
      </c>
      <c r="H298">
        <v>3</v>
      </c>
      <c r="I298">
        <v>2</v>
      </c>
      <c r="J298">
        <v>710</v>
      </c>
      <c r="K298">
        <v>1</v>
      </c>
      <c r="L298">
        <v>1</v>
      </c>
      <c r="M298">
        <v>1</v>
      </c>
      <c r="N298">
        <v>0</v>
      </c>
      <c r="O298">
        <v>0</v>
      </c>
      <c r="P298">
        <v>2</v>
      </c>
      <c r="Q298">
        <v>1</v>
      </c>
      <c r="R298">
        <v>11</v>
      </c>
      <c r="S298">
        <v>0</v>
      </c>
      <c r="T298">
        <v>0</v>
      </c>
      <c r="U298" t="s">
        <v>1109</v>
      </c>
      <c r="V298" t="s">
        <v>1110</v>
      </c>
    </row>
    <row r="299" spans="1:28" x14ac:dyDescent="0.35">
      <c r="A299">
        <v>298</v>
      </c>
      <c r="B299">
        <v>710713</v>
      </c>
      <c r="C299" t="s">
        <v>326</v>
      </c>
      <c r="D299" t="s">
        <v>1103</v>
      </c>
      <c r="E299" t="s">
        <v>1111</v>
      </c>
      <c r="F299" s="1">
        <v>39229</v>
      </c>
      <c r="G299" s="1">
        <v>40026</v>
      </c>
      <c r="H299">
        <v>3</v>
      </c>
      <c r="I299">
        <v>2</v>
      </c>
      <c r="J299">
        <v>710</v>
      </c>
      <c r="K299">
        <v>2</v>
      </c>
      <c r="L299">
        <v>0</v>
      </c>
      <c r="M299">
        <v>1</v>
      </c>
      <c r="N299">
        <v>0</v>
      </c>
      <c r="O299">
        <v>0</v>
      </c>
      <c r="P299">
        <v>4</v>
      </c>
      <c r="Q299">
        <v>1</v>
      </c>
      <c r="R299">
        <v>11</v>
      </c>
      <c r="S299">
        <v>0</v>
      </c>
      <c r="T299">
        <v>0</v>
      </c>
      <c r="U299" t="s">
        <v>1112</v>
      </c>
      <c r="V299" t="s">
        <v>367</v>
      </c>
      <c r="W299" t="s">
        <v>368</v>
      </c>
    </row>
    <row r="300" spans="1:28" x14ac:dyDescent="0.35">
      <c r="A300">
        <v>299</v>
      </c>
      <c r="B300">
        <v>710713</v>
      </c>
      <c r="C300" t="s">
        <v>326</v>
      </c>
      <c r="D300" t="s">
        <v>1103</v>
      </c>
      <c r="E300" t="s">
        <v>1113</v>
      </c>
      <c r="F300" s="1">
        <v>39326</v>
      </c>
      <c r="G300" s="1">
        <v>40179</v>
      </c>
      <c r="H300">
        <v>3</v>
      </c>
      <c r="I300">
        <v>2</v>
      </c>
      <c r="J300">
        <v>710</v>
      </c>
      <c r="K300">
        <v>2</v>
      </c>
      <c r="L300">
        <v>0</v>
      </c>
      <c r="M300">
        <v>1</v>
      </c>
      <c r="N300">
        <v>0</v>
      </c>
      <c r="O300">
        <v>0</v>
      </c>
      <c r="P300">
        <v>4</v>
      </c>
      <c r="Q300">
        <v>1</v>
      </c>
      <c r="R300">
        <v>11</v>
      </c>
      <c r="S300">
        <v>1</v>
      </c>
      <c r="T300">
        <v>0</v>
      </c>
      <c r="U300" t="s">
        <v>1114</v>
      </c>
      <c r="V300" t="s">
        <v>347</v>
      </c>
      <c r="W300" t="s">
        <v>348</v>
      </c>
    </row>
    <row r="301" spans="1:28" x14ac:dyDescent="0.35">
      <c r="A301">
        <v>300</v>
      </c>
      <c r="B301">
        <v>710713</v>
      </c>
      <c r="C301" t="s">
        <v>326</v>
      </c>
      <c r="D301" t="s">
        <v>1103</v>
      </c>
      <c r="E301" t="s">
        <v>1115</v>
      </c>
      <c r="F301" s="1">
        <v>39692</v>
      </c>
      <c r="G301" s="1">
        <v>41939</v>
      </c>
      <c r="H301">
        <v>3</v>
      </c>
      <c r="I301">
        <v>2</v>
      </c>
      <c r="J301">
        <v>710</v>
      </c>
      <c r="K301">
        <v>2</v>
      </c>
      <c r="L301">
        <v>0</v>
      </c>
      <c r="M301">
        <v>1</v>
      </c>
      <c r="N301">
        <v>0</v>
      </c>
      <c r="O301">
        <v>0</v>
      </c>
      <c r="P301">
        <v>4</v>
      </c>
      <c r="Q301">
        <v>2</v>
      </c>
      <c r="R301">
        <v>11</v>
      </c>
      <c r="S301">
        <v>1</v>
      </c>
      <c r="T301">
        <v>0</v>
      </c>
      <c r="U301" t="s">
        <v>1116</v>
      </c>
      <c r="V301" t="s">
        <v>1117</v>
      </c>
      <c r="W301" t="s">
        <v>380</v>
      </c>
    </row>
    <row r="302" spans="1:28" x14ac:dyDescent="0.35">
      <c r="A302">
        <v>301</v>
      </c>
      <c r="B302">
        <v>710713</v>
      </c>
      <c r="C302" t="s">
        <v>326</v>
      </c>
      <c r="D302" t="s">
        <v>1103</v>
      </c>
      <c r="E302" t="s">
        <v>1118</v>
      </c>
      <c r="F302" s="1">
        <v>41518</v>
      </c>
      <c r="G302" s="1">
        <v>41946</v>
      </c>
      <c r="H302">
        <v>3</v>
      </c>
      <c r="I302">
        <v>2</v>
      </c>
      <c r="J302">
        <v>713</v>
      </c>
      <c r="K302">
        <v>2</v>
      </c>
      <c r="L302">
        <v>0</v>
      </c>
      <c r="M302">
        <v>1</v>
      </c>
      <c r="N302">
        <v>0</v>
      </c>
      <c r="O302">
        <v>0</v>
      </c>
      <c r="P302">
        <v>3</v>
      </c>
      <c r="Q302">
        <v>2</v>
      </c>
      <c r="R302">
        <v>3</v>
      </c>
      <c r="S302">
        <v>1</v>
      </c>
      <c r="T302">
        <v>0</v>
      </c>
      <c r="U302" t="s">
        <v>1119</v>
      </c>
      <c r="V302" t="s">
        <v>1120</v>
      </c>
      <c r="W302" t="s">
        <v>1121</v>
      </c>
      <c r="X302">
        <v>20141105</v>
      </c>
      <c r="Y302" t="s">
        <v>1122</v>
      </c>
      <c r="Z302" t="s">
        <v>1123</v>
      </c>
    </row>
    <row r="303" spans="1:28" x14ac:dyDescent="0.35">
      <c r="A303">
        <v>302</v>
      </c>
      <c r="B303">
        <v>710713</v>
      </c>
      <c r="C303" t="s">
        <v>326</v>
      </c>
      <c r="D303" t="s">
        <v>1103</v>
      </c>
      <c r="E303" t="s">
        <v>1124</v>
      </c>
      <c r="F303" s="1">
        <v>42220</v>
      </c>
      <c r="G303" s="1">
        <v>42401</v>
      </c>
      <c r="H303">
        <v>3</v>
      </c>
      <c r="I303">
        <v>2</v>
      </c>
      <c r="J303">
        <v>710</v>
      </c>
      <c r="K303">
        <v>1</v>
      </c>
      <c r="L303">
        <v>0</v>
      </c>
      <c r="M303">
        <v>1</v>
      </c>
      <c r="N303">
        <v>0</v>
      </c>
      <c r="O303">
        <v>0</v>
      </c>
      <c r="P303">
        <v>2</v>
      </c>
      <c r="Q303">
        <v>1</v>
      </c>
      <c r="R303">
        <v>17</v>
      </c>
      <c r="S303">
        <v>0</v>
      </c>
      <c r="T303">
        <v>0</v>
      </c>
      <c r="U303" t="s">
        <v>1125</v>
      </c>
      <c r="V303" t="s">
        <v>1126</v>
      </c>
      <c r="W303" t="s">
        <v>1127</v>
      </c>
    </row>
    <row r="304" spans="1:28" x14ac:dyDescent="0.35">
      <c r="A304">
        <v>303</v>
      </c>
      <c r="B304">
        <v>710713</v>
      </c>
      <c r="C304" t="s">
        <v>326</v>
      </c>
      <c r="D304" t="s">
        <v>1103</v>
      </c>
      <c r="E304" t="s">
        <v>1128</v>
      </c>
      <c r="F304" s="1">
        <v>42278</v>
      </c>
      <c r="G304" s="1">
        <v>42917</v>
      </c>
      <c r="H304">
        <v>3</v>
      </c>
      <c r="I304">
        <v>1</v>
      </c>
      <c r="J304">
        <v>710</v>
      </c>
      <c r="K304">
        <v>2</v>
      </c>
      <c r="L304">
        <v>1</v>
      </c>
      <c r="M304">
        <v>1</v>
      </c>
      <c r="N304">
        <v>0</v>
      </c>
      <c r="O304">
        <v>0</v>
      </c>
      <c r="P304">
        <v>2</v>
      </c>
      <c r="Q304">
        <v>1</v>
      </c>
      <c r="R304">
        <v>11</v>
      </c>
      <c r="S304">
        <v>0</v>
      </c>
      <c r="T304">
        <v>0</v>
      </c>
      <c r="U304" t="s">
        <v>1129</v>
      </c>
      <c r="V304" t="s">
        <v>1130</v>
      </c>
      <c r="W304" t="s">
        <v>1131</v>
      </c>
      <c r="X304" t="s">
        <v>1132</v>
      </c>
    </row>
    <row r="305" spans="1:26" x14ac:dyDescent="0.35">
      <c r="A305">
        <v>304</v>
      </c>
      <c r="B305">
        <v>710713</v>
      </c>
      <c r="C305" t="s">
        <v>326</v>
      </c>
      <c r="D305" t="s">
        <v>1103</v>
      </c>
      <c r="E305" t="s">
        <v>1133</v>
      </c>
      <c r="F305" s="1">
        <v>42334</v>
      </c>
      <c r="G305" s="1">
        <v>42714</v>
      </c>
      <c r="H305">
        <v>3</v>
      </c>
      <c r="I305">
        <v>2</v>
      </c>
      <c r="J305">
        <v>710</v>
      </c>
      <c r="K305">
        <v>3</v>
      </c>
      <c r="L305">
        <v>0</v>
      </c>
      <c r="M305">
        <v>1</v>
      </c>
      <c r="N305">
        <v>0</v>
      </c>
      <c r="O305">
        <v>0</v>
      </c>
      <c r="P305">
        <v>3</v>
      </c>
      <c r="Q305">
        <v>1</v>
      </c>
      <c r="R305">
        <v>11</v>
      </c>
      <c r="S305">
        <v>0</v>
      </c>
      <c r="T305">
        <v>0</v>
      </c>
      <c r="U305" t="s">
        <v>1134</v>
      </c>
      <c r="V305" t="s">
        <v>1135</v>
      </c>
      <c r="W305" t="s">
        <v>1136</v>
      </c>
    </row>
    <row r="306" spans="1:26" x14ac:dyDescent="0.35">
      <c r="A306">
        <v>305</v>
      </c>
      <c r="B306">
        <v>710713</v>
      </c>
      <c r="C306" t="s">
        <v>326</v>
      </c>
      <c r="D306" t="s">
        <v>1103</v>
      </c>
      <c r="E306" t="s">
        <v>1137</v>
      </c>
      <c r="F306" s="1">
        <v>42334</v>
      </c>
      <c r="G306" s="1">
        <v>42714</v>
      </c>
      <c r="H306">
        <v>3</v>
      </c>
      <c r="I306">
        <v>2</v>
      </c>
      <c r="J306">
        <v>710</v>
      </c>
      <c r="K306">
        <v>2</v>
      </c>
      <c r="L306">
        <v>1</v>
      </c>
      <c r="M306">
        <v>1</v>
      </c>
      <c r="N306">
        <v>0</v>
      </c>
      <c r="O306">
        <v>0</v>
      </c>
      <c r="P306">
        <v>3</v>
      </c>
      <c r="Q306">
        <v>1</v>
      </c>
      <c r="R306">
        <v>11</v>
      </c>
      <c r="S306">
        <v>0</v>
      </c>
      <c r="T306">
        <v>0</v>
      </c>
      <c r="U306" t="s">
        <v>1134</v>
      </c>
      <c r="V306" t="s">
        <v>1135</v>
      </c>
      <c r="W306" t="s">
        <v>1138</v>
      </c>
      <c r="X306" t="s">
        <v>1139</v>
      </c>
      <c r="Y306" t="s">
        <v>1140</v>
      </c>
    </row>
    <row r="307" spans="1:26" x14ac:dyDescent="0.35">
      <c r="A307">
        <v>306</v>
      </c>
      <c r="B307">
        <v>710713</v>
      </c>
      <c r="C307" t="s">
        <v>326</v>
      </c>
      <c r="D307" t="s">
        <v>1103</v>
      </c>
      <c r="E307" t="s">
        <v>1141</v>
      </c>
      <c r="F307" s="1">
        <v>42614</v>
      </c>
      <c r="G307" s="1">
        <v>43101</v>
      </c>
      <c r="H307">
        <v>3</v>
      </c>
      <c r="I307">
        <v>1</v>
      </c>
      <c r="J307">
        <v>710</v>
      </c>
      <c r="K307">
        <v>2</v>
      </c>
      <c r="L307">
        <v>0</v>
      </c>
      <c r="M307">
        <v>1</v>
      </c>
      <c r="N307">
        <v>0</v>
      </c>
      <c r="O307">
        <v>0</v>
      </c>
      <c r="P307">
        <v>3</v>
      </c>
      <c r="Q307">
        <v>1</v>
      </c>
      <c r="R307">
        <v>13</v>
      </c>
      <c r="S307">
        <v>1</v>
      </c>
      <c r="T307">
        <v>1</v>
      </c>
      <c r="U307" t="s">
        <v>1142</v>
      </c>
      <c r="V307" t="s">
        <v>1143</v>
      </c>
      <c r="W307" t="s">
        <v>1144</v>
      </c>
    </row>
    <row r="308" spans="1:26" x14ac:dyDescent="0.35">
      <c r="A308">
        <v>307</v>
      </c>
      <c r="B308">
        <v>710713</v>
      </c>
      <c r="C308" t="s">
        <v>326</v>
      </c>
      <c r="D308" t="s">
        <v>1103</v>
      </c>
      <c r="E308" t="s">
        <v>1145</v>
      </c>
      <c r="F308" s="1">
        <v>43221</v>
      </c>
      <c r="G308" s="1">
        <v>43952</v>
      </c>
      <c r="H308">
        <v>3</v>
      </c>
      <c r="I308">
        <v>3</v>
      </c>
      <c r="J308">
        <v>710</v>
      </c>
      <c r="K308">
        <v>3</v>
      </c>
      <c r="L308">
        <v>0</v>
      </c>
      <c r="M308">
        <v>1</v>
      </c>
      <c r="N308">
        <v>0</v>
      </c>
      <c r="O308">
        <v>0</v>
      </c>
      <c r="P308">
        <v>4</v>
      </c>
      <c r="Q308">
        <v>2</v>
      </c>
      <c r="R308">
        <v>11</v>
      </c>
      <c r="S308">
        <v>0</v>
      </c>
      <c r="T308">
        <v>0</v>
      </c>
      <c r="U308" t="s">
        <v>1146</v>
      </c>
      <c r="V308" t="s">
        <v>1147</v>
      </c>
      <c r="W308" t="s">
        <v>1148</v>
      </c>
      <c r="Z308" t="s">
        <v>1149</v>
      </c>
    </row>
    <row r="309" spans="1:26" x14ac:dyDescent="0.35">
      <c r="A309">
        <v>308</v>
      </c>
      <c r="B309">
        <v>710713</v>
      </c>
      <c r="C309" t="s">
        <v>326</v>
      </c>
      <c r="D309" t="s">
        <v>1103</v>
      </c>
      <c r="E309" t="s">
        <v>1150</v>
      </c>
      <c r="F309" s="1">
        <v>43955</v>
      </c>
      <c r="G309" s="1">
        <v>43957</v>
      </c>
      <c r="H309">
        <v>4.4000000000000004</v>
      </c>
      <c r="I309">
        <v>2</v>
      </c>
      <c r="J309">
        <v>710</v>
      </c>
      <c r="K309">
        <v>1</v>
      </c>
      <c r="L309">
        <v>0</v>
      </c>
      <c r="M309">
        <v>1</v>
      </c>
      <c r="N309">
        <v>0</v>
      </c>
      <c r="O309">
        <v>0</v>
      </c>
      <c r="P309">
        <v>2</v>
      </c>
      <c r="Q309">
        <v>1</v>
      </c>
      <c r="R309">
        <v>8</v>
      </c>
      <c r="S309">
        <v>1</v>
      </c>
      <c r="T309">
        <v>1</v>
      </c>
      <c r="U309" t="s">
        <v>1151</v>
      </c>
      <c r="V309" t="s">
        <v>1152</v>
      </c>
      <c r="W309" t="s">
        <v>1153</v>
      </c>
    </row>
    <row r="310" spans="1:26" x14ac:dyDescent="0.35">
      <c r="A310">
        <v>309</v>
      </c>
      <c r="B310">
        <v>710732</v>
      </c>
      <c r="C310" t="s">
        <v>326</v>
      </c>
      <c r="D310" t="s">
        <v>909</v>
      </c>
      <c r="E310" t="s">
        <v>1154</v>
      </c>
      <c r="F310" s="1">
        <v>42826</v>
      </c>
      <c r="G310" s="1">
        <v>42855</v>
      </c>
      <c r="H310">
        <v>3</v>
      </c>
      <c r="I310">
        <v>3</v>
      </c>
      <c r="J310">
        <v>731</v>
      </c>
      <c r="K310">
        <v>3</v>
      </c>
      <c r="L310">
        <v>0</v>
      </c>
      <c r="M310">
        <v>1</v>
      </c>
      <c r="N310">
        <v>0</v>
      </c>
      <c r="O310">
        <v>0</v>
      </c>
      <c r="P310">
        <v>3</v>
      </c>
      <c r="Q310">
        <v>2</v>
      </c>
      <c r="R310">
        <v>6</v>
      </c>
      <c r="S310">
        <v>0</v>
      </c>
      <c r="T310">
        <v>0</v>
      </c>
      <c r="U310" t="s">
        <v>1155</v>
      </c>
      <c r="V310" t="s">
        <v>1156</v>
      </c>
      <c r="W310" t="s">
        <v>613</v>
      </c>
      <c r="X310" t="s">
        <v>612</v>
      </c>
      <c r="Y310" t="s">
        <v>611</v>
      </c>
      <c r="Z310" t="s">
        <v>1157</v>
      </c>
    </row>
    <row r="311" spans="1:26" x14ac:dyDescent="0.35">
      <c r="A311">
        <v>310</v>
      </c>
      <c r="B311">
        <v>710740</v>
      </c>
      <c r="C311" t="s">
        <v>326</v>
      </c>
      <c r="D311" t="s">
        <v>1158</v>
      </c>
      <c r="E311" t="s">
        <v>1159</v>
      </c>
      <c r="F311" s="1">
        <v>36892</v>
      </c>
      <c r="G311" s="1">
        <v>36923</v>
      </c>
      <c r="H311">
        <v>4.4000000000000004</v>
      </c>
      <c r="I311">
        <v>3</v>
      </c>
      <c r="J311">
        <v>710</v>
      </c>
      <c r="K311">
        <v>2</v>
      </c>
      <c r="L311">
        <v>0</v>
      </c>
      <c r="M311">
        <v>1</v>
      </c>
      <c r="N311">
        <v>0</v>
      </c>
      <c r="O311">
        <v>1</v>
      </c>
      <c r="P311">
        <v>3</v>
      </c>
      <c r="Q311">
        <v>1</v>
      </c>
      <c r="R311">
        <v>17</v>
      </c>
      <c r="S311">
        <v>1</v>
      </c>
      <c r="T311">
        <v>0</v>
      </c>
      <c r="U311" t="s">
        <v>1160</v>
      </c>
      <c r="V311" t="s">
        <v>1161</v>
      </c>
      <c r="W311" t="s">
        <v>1162</v>
      </c>
    </row>
    <row r="312" spans="1:26" x14ac:dyDescent="0.35">
      <c r="A312">
        <v>311</v>
      </c>
      <c r="B312">
        <v>710740</v>
      </c>
      <c r="C312" t="s">
        <v>326</v>
      </c>
      <c r="D312" t="s">
        <v>1158</v>
      </c>
      <c r="E312" t="s">
        <v>1163</v>
      </c>
      <c r="F312" s="1">
        <v>38358</v>
      </c>
      <c r="G312" s="1">
        <v>38487</v>
      </c>
      <c r="H312">
        <v>2</v>
      </c>
      <c r="I312">
        <v>2</v>
      </c>
      <c r="J312">
        <v>710</v>
      </c>
      <c r="K312">
        <v>4</v>
      </c>
      <c r="L312">
        <v>1</v>
      </c>
      <c r="M312">
        <v>0</v>
      </c>
      <c r="N312">
        <v>0</v>
      </c>
      <c r="O312">
        <v>0</v>
      </c>
      <c r="P312">
        <v>2</v>
      </c>
      <c r="Q312">
        <v>1</v>
      </c>
      <c r="R312">
        <v>11</v>
      </c>
      <c r="S312">
        <v>1</v>
      </c>
      <c r="T312">
        <v>0</v>
      </c>
      <c r="U312" t="s">
        <v>1164</v>
      </c>
      <c r="V312" t="s">
        <v>1165</v>
      </c>
      <c r="W312" t="s">
        <v>1166</v>
      </c>
    </row>
    <row r="313" spans="1:26" x14ac:dyDescent="0.35">
      <c r="A313">
        <v>312</v>
      </c>
      <c r="B313">
        <v>710740</v>
      </c>
      <c r="C313" t="s">
        <v>326</v>
      </c>
      <c r="D313" t="s">
        <v>1158</v>
      </c>
      <c r="E313" t="s">
        <v>1167</v>
      </c>
      <c r="F313" s="1">
        <v>39692</v>
      </c>
      <c r="G313" s="1">
        <v>41939</v>
      </c>
      <c r="H313">
        <v>3</v>
      </c>
      <c r="I313">
        <v>2</v>
      </c>
      <c r="J313">
        <v>710</v>
      </c>
      <c r="K313">
        <v>2</v>
      </c>
      <c r="L313">
        <v>0</v>
      </c>
      <c r="M313">
        <v>1</v>
      </c>
      <c r="N313">
        <v>0</v>
      </c>
      <c r="O313">
        <v>0</v>
      </c>
      <c r="P313">
        <v>4</v>
      </c>
      <c r="Q313">
        <v>2</v>
      </c>
      <c r="R313">
        <v>11</v>
      </c>
      <c r="S313">
        <v>1</v>
      </c>
      <c r="T313">
        <v>0</v>
      </c>
      <c r="U313" t="s">
        <v>1168</v>
      </c>
      <c r="V313" t="s">
        <v>1169</v>
      </c>
      <c r="W313" t="s">
        <v>380</v>
      </c>
    </row>
    <row r="314" spans="1:26" x14ac:dyDescent="0.35">
      <c r="A314">
        <v>313</v>
      </c>
      <c r="B314">
        <v>710740</v>
      </c>
      <c r="C314" t="s">
        <v>326</v>
      </c>
      <c r="D314" t="s">
        <v>1158</v>
      </c>
      <c r="E314" t="s">
        <v>1170</v>
      </c>
      <c r="F314" s="1">
        <v>40787</v>
      </c>
      <c r="G314" s="1">
        <v>41540</v>
      </c>
      <c r="H314">
        <v>3</v>
      </c>
      <c r="I314">
        <v>2</v>
      </c>
      <c r="J314">
        <v>710</v>
      </c>
      <c r="K314">
        <v>2</v>
      </c>
      <c r="L314">
        <v>0</v>
      </c>
      <c r="M314">
        <v>0</v>
      </c>
      <c r="N314">
        <v>0</v>
      </c>
      <c r="O314">
        <v>0</v>
      </c>
      <c r="P314">
        <v>3</v>
      </c>
      <c r="Q314">
        <v>2</v>
      </c>
      <c r="R314">
        <v>6</v>
      </c>
      <c r="S314">
        <v>1</v>
      </c>
      <c r="T314">
        <v>0</v>
      </c>
      <c r="U314" t="s">
        <v>1171</v>
      </c>
      <c r="V314" t="s">
        <v>1172</v>
      </c>
      <c r="W314" t="s">
        <v>1173</v>
      </c>
      <c r="X314" t="s">
        <v>1174</v>
      </c>
    </row>
    <row r="315" spans="1:26" x14ac:dyDescent="0.35">
      <c r="A315">
        <v>314</v>
      </c>
      <c r="B315">
        <v>710740</v>
      </c>
      <c r="C315" t="s">
        <v>326</v>
      </c>
      <c r="D315" t="s">
        <v>1158</v>
      </c>
      <c r="E315" t="s">
        <v>1175</v>
      </c>
      <c r="F315" s="1">
        <v>40841</v>
      </c>
      <c r="G315" s="1">
        <v>40849</v>
      </c>
      <c r="H315">
        <v>3</v>
      </c>
      <c r="I315">
        <v>2</v>
      </c>
      <c r="J315">
        <v>710</v>
      </c>
      <c r="K315">
        <v>2</v>
      </c>
      <c r="L315">
        <v>0</v>
      </c>
      <c r="M315">
        <v>1</v>
      </c>
      <c r="N315">
        <v>0</v>
      </c>
      <c r="O315">
        <v>0</v>
      </c>
      <c r="P315">
        <v>3</v>
      </c>
      <c r="Q315">
        <v>2</v>
      </c>
      <c r="R315">
        <v>11</v>
      </c>
      <c r="S315">
        <v>0</v>
      </c>
      <c r="T315">
        <v>0</v>
      </c>
      <c r="U315" t="s">
        <v>1176</v>
      </c>
      <c r="V315" t="s">
        <v>1177</v>
      </c>
    </row>
    <row r="316" spans="1:26" x14ac:dyDescent="0.35">
      <c r="A316">
        <v>315</v>
      </c>
      <c r="B316">
        <v>710740</v>
      </c>
      <c r="C316" t="s">
        <v>326</v>
      </c>
      <c r="D316" t="s">
        <v>1158</v>
      </c>
      <c r="E316" t="s">
        <v>1178</v>
      </c>
      <c r="F316" s="1">
        <v>41166</v>
      </c>
      <c r="G316" s="1">
        <v>41169</v>
      </c>
      <c r="H316">
        <v>2</v>
      </c>
      <c r="I316">
        <v>2</v>
      </c>
      <c r="J316">
        <v>710</v>
      </c>
      <c r="K316">
        <v>4</v>
      </c>
      <c r="L316">
        <v>1</v>
      </c>
      <c r="M316">
        <v>0</v>
      </c>
      <c r="N316">
        <v>0</v>
      </c>
      <c r="O316">
        <v>0</v>
      </c>
      <c r="P316">
        <v>2</v>
      </c>
      <c r="Q316">
        <v>1</v>
      </c>
      <c r="R316">
        <v>11</v>
      </c>
      <c r="S316">
        <v>0</v>
      </c>
      <c r="T316">
        <v>0</v>
      </c>
      <c r="U316" t="s">
        <v>1179</v>
      </c>
      <c r="V316" t="s">
        <v>1180</v>
      </c>
      <c r="W316" t="s">
        <v>1181</v>
      </c>
      <c r="X316" t="s">
        <v>1181</v>
      </c>
    </row>
    <row r="317" spans="1:26" x14ac:dyDescent="0.35">
      <c r="A317">
        <v>316</v>
      </c>
      <c r="B317">
        <v>710740</v>
      </c>
      <c r="C317" t="s">
        <v>326</v>
      </c>
      <c r="D317" t="s">
        <v>1158</v>
      </c>
      <c r="E317" t="s">
        <v>1182</v>
      </c>
      <c r="F317" s="1">
        <v>41862</v>
      </c>
      <c r="G317" s="1">
        <v>42222</v>
      </c>
      <c r="H317">
        <v>3</v>
      </c>
      <c r="I317">
        <v>2</v>
      </c>
      <c r="J317">
        <v>710</v>
      </c>
      <c r="K317">
        <v>1</v>
      </c>
      <c r="L317">
        <v>0</v>
      </c>
      <c r="M317">
        <v>1</v>
      </c>
      <c r="N317">
        <v>0</v>
      </c>
      <c r="O317">
        <v>0</v>
      </c>
      <c r="P317">
        <v>3</v>
      </c>
      <c r="Q317">
        <v>2</v>
      </c>
      <c r="R317">
        <v>9</v>
      </c>
      <c r="S317">
        <v>1</v>
      </c>
      <c r="T317">
        <v>0</v>
      </c>
      <c r="U317" t="s">
        <v>1183</v>
      </c>
      <c r="V317" t="s">
        <v>1184</v>
      </c>
    </row>
    <row r="318" spans="1:26" x14ac:dyDescent="0.35">
      <c r="A318">
        <v>317</v>
      </c>
      <c r="B318">
        <v>710740</v>
      </c>
      <c r="C318" t="s">
        <v>326</v>
      </c>
      <c r="D318" t="s">
        <v>1158</v>
      </c>
      <c r="E318" t="s">
        <v>1185</v>
      </c>
      <c r="F318" s="1">
        <v>42334</v>
      </c>
      <c r="G318" s="1">
        <v>42714</v>
      </c>
      <c r="H318">
        <v>3</v>
      </c>
      <c r="I318">
        <v>1</v>
      </c>
      <c r="J318">
        <v>710</v>
      </c>
      <c r="K318">
        <v>3</v>
      </c>
      <c r="L318">
        <v>0</v>
      </c>
      <c r="M318">
        <v>1</v>
      </c>
      <c r="N318">
        <v>0</v>
      </c>
      <c r="O318">
        <v>0</v>
      </c>
      <c r="P318">
        <v>3</v>
      </c>
      <c r="Q318">
        <v>1</v>
      </c>
      <c r="R318">
        <v>9</v>
      </c>
      <c r="S318">
        <v>1</v>
      </c>
      <c r="T318">
        <v>0</v>
      </c>
      <c r="U318" t="s">
        <v>1186</v>
      </c>
      <c r="V318" t="s">
        <v>1135</v>
      </c>
      <c r="W318" t="s">
        <v>1136</v>
      </c>
    </row>
    <row r="319" spans="1:26" x14ac:dyDescent="0.35">
      <c r="A319">
        <v>318</v>
      </c>
      <c r="B319">
        <v>710740</v>
      </c>
      <c r="C319" t="s">
        <v>326</v>
      </c>
      <c r="D319" t="s">
        <v>1158</v>
      </c>
      <c r="E319" t="s">
        <v>1187</v>
      </c>
      <c r="F319" s="1">
        <v>42334</v>
      </c>
      <c r="G319" s="1">
        <v>42714</v>
      </c>
      <c r="H319">
        <v>3</v>
      </c>
      <c r="I319">
        <v>1</v>
      </c>
      <c r="J319">
        <v>710</v>
      </c>
      <c r="K319">
        <v>3</v>
      </c>
      <c r="L319">
        <v>0</v>
      </c>
      <c r="M319">
        <v>1</v>
      </c>
      <c r="N319">
        <v>0</v>
      </c>
      <c r="O319">
        <v>0</v>
      </c>
      <c r="P319">
        <v>3</v>
      </c>
      <c r="Q319">
        <v>2</v>
      </c>
      <c r="R319">
        <v>9</v>
      </c>
      <c r="S319">
        <v>1</v>
      </c>
      <c r="T319">
        <v>0</v>
      </c>
      <c r="U319" t="s">
        <v>1186</v>
      </c>
      <c r="V319" t="s">
        <v>1135</v>
      </c>
      <c r="W319" t="s">
        <v>1138</v>
      </c>
    </row>
    <row r="320" spans="1:26" x14ac:dyDescent="0.35">
      <c r="A320">
        <v>319</v>
      </c>
      <c r="B320">
        <v>710740</v>
      </c>
      <c r="C320" t="s">
        <v>326</v>
      </c>
      <c r="D320" t="s">
        <v>1158</v>
      </c>
      <c r="E320" t="s">
        <v>1188</v>
      </c>
      <c r="F320" s="1">
        <v>42736</v>
      </c>
      <c r="G320" s="1">
        <v>43100</v>
      </c>
      <c r="H320">
        <v>3</v>
      </c>
      <c r="I320">
        <v>1</v>
      </c>
      <c r="J320">
        <v>710</v>
      </c>
      <c r="K320">
        <v>3</v>
      </c>
      <c r="L320">
        <v>0</v>
      </c>
      <c r="M320">
        <v>1</v>
      </c>
      <c r="N320">
        <v>0</v>
      </c>
      <c r="O320">
        <v>0</v>
      </c>
      <c r="P320">
        <v>4</v>
      </c>
      <c r="Q320">
        <v>2</v>
      </c>
      <c r="R320">
        <v>17</v>
      </c>
      <c r="S320">
        <v>1</v>
      </c>
      <c r="T320">
        <v>0</v>
      </c>
      <c r="U320" t="s">
        <v>1189</v>
      </c>
      <c r="V320" t="s">
        <v>1190</v>
      </c>
    </row>
    <row r="321" spans="1:24" x14ac:dyDescent="0.35">
      <c r="A321">
        <v>320</v>
      </c>
      <c r="B321">
        <v>710740</v>
      </c>
      <c r="C321" t="s">
        <v>326</v>
      </c>
      <c r="D321" t="s">
        <v>1158</v>
      </c>
      <c r="E321" t="s">
        <v>1191</v>
      </c>
      <c r="F321" s="1">
        <v>42979</v>
      </c>
      <c r="G321" s="1">
        <v>43221</v>
      </c>
      <c r="H321">
        <v>3</v>
      </c>
      <c r="I321">
        <v>3</v>
      </c>
      <c r="J321">
        <v>710</v>
      </c>
      <c r="K321">
        <v>2</v>
      </c>
      <c r="L321">
        <v>0</v>
      </c>
      <c r="M321">
        <v>1</v>
      </c>
      <c r="N321">
        <v>0</v>
      </c>
      <c r="O321">
        <v>1</v>
      </c>
      <c r="P321">
        <v>3</v>
      </c>
      <c r="Q321">
        <v>2</v>
      </c>
      <c r="R321">
        <v>6</v>
      </c>
      <c r="S321">
        <v>1</v>
      </c>
      <c r="T321">
        <v>0</v>
      </c>
      <c r="U321" t="s">
        <v>1192</v>
      </c>
      <c r="V321" t="s">
        <v>1193</v>
      </c>
      <c r="W321" t="s">
        <v>1194</v>
      </c>
    </row>
    <row r="322" spans="1:24" x14ac:dyDescent="0.35">
      <c r="A322">
        <v>321</v>
      </c>
      <c r="B322">
        <v>710740</v>
      </c>
      <c r="C322" t="s">
        <v>326</v>
      </c>
      <c r="D322" t="s">
        <v>1158</v>
      </c>
      <c r="E322" t="s">
        <v>1195</v>
      </c>
      <c r="F322" s="1">
        <v>43739</v>
      </c>
      <c r="G322" s="1">
        <v>44105</v>
      </c>
      <c r="H322">
        <v>4.2</v>
      </c>
      <c r="I322">
        <v>1</v>
      </c>
      <c r="J322">
        <v>710</v>
      </c>
      <c r="K322">
        <v>3</v>
      </c>
      <c r="L322">
        <v>0</v>
      </c>
      <c r="M322">
        <v>1</v>
      </c>
      <c r="N322">
        <v>0</v>
      </c>
      <c r="O322">
        <v>0</v>
      </c>
      <c r="P322">
        <v>4</v>
      </c>
      <c r="Q322">
        <v>2</v>
      </c>
      <c r="R322">
        <v>17</v>
      </c>
      <c r="S322">
        <v>1</v>
      </c>
      <c r="T322">
        <v>0</v>
      </c>
      <c r="U322" t="s">
        <v>1196</v>
      </c>
      <c r="V322" t="s">
        <v>1197</v>
      </c>
      <c r="W322" t="s">
        <v>1198</v>
      </c>
      <c r="X322" t="s">
        <v>1199</v>
      </c>
    </row>
    <row r="323" spans="1:24" x14ac:dyDescent="0.35">
      <c r="A323">
        <v>322</v>
      </c>
      <c r="B323">
        <v>710740</v>
      </c>
      <c r="C323" t="s">
        <v>326</v>
      </c>
      <c r="D323" t="s">
        <v>1158</v>
      </c>
      <c r="E323" t="s">
        <v>1200</v>
      </c>
      <c r="F323" s="1">
        <v>43739</v>
      </c>
      <c r="G323" s="1">
        <v>44105</v>
      </c>
      <c r="H323">
        <v>4.2</v>
      </c>
      <c r="I323">
        <v>2</v>
      </c>
      <c r="J323">
        <v>710</v>
      </c>
      <c r="K323">
        <v>3</v>
      </c>
      <c r="L323">
        <v>0</v>
      </c>
      <c r="M323">
        <v>1</v>
      </c>
      <c r="N323">
        <v>1</v>
      </c>
      <c r="O323">
        <v>0</v>
      </c>
      <c r="P323">
        <v>4</v>
      </c>
      <c r="Q323">
        <v>2</v>
      </c>
      <c r="R323">
        <v>11</v>
      </c>
      <c r="S323">
        <v>1</v>
      </c>
      <c r="T323">
        <v>0</v>
      </c>
      <c r="U323" t="s">
        <v>1201</v>
      </c>
      <c r="V323" t="s">
        <v>1202</v>
      </c>
    </row>
    <row r="324" spans="1:24" x14ac:dyDescent="0.35">
      <c r="A324">
        <v>323</v>
      </c>
      <c r="B324">
        <v>710750</v>
      </c>
      <c r="C324" t="s">
        <v>326</v>
      </c>
      <c r="D324" t="s">
        <v>1203</v>
      </c>
      <c r="E324" t="s">
        <v>1204</v>
      </c>
      <c r="F324" s="1">
        <v>39229</v>
      </c>
      <c r="G324" s="1">
        <v>40026</v>
      </c>
      <c r="H324">
        <v>3</v>
      </c>
      <c r="I324">
        <v>2</v>
      </c>
      <c r="J324">
        <v>710</v>
      </c>
      <c r="K324">
        <v>2</v>
      </c>
      <c r="L324">
        <v>0</v>
      </c>
      <c r="M324">
        <v>1</v>
      </c>
      <c r="N324">
        <v>0</v>
      </c>
      <c r="O324">
        <v>0</v>
      </c>
      <c r="P324">
        <v>3</v>
      </c>
      <c r="Q324">
        <v>2</v>
      </c>
      <c r="R324">
        <v>11</v>
      </c>
      <c r="S324">
        <v>1</v>
      </c>
      <c r="T324">
        <v>0</v>
      </c>
      <c r="U324" t="s">
        <v>366</v>
      </c>
      <c r="V324" t="s">
        <v>367</v>
      </c>
      <c r="W324" t="s">
        <v>368</v>
      </c>
    </row>
    <row r="325" spans="1:24" x14ac:dyDescent="0.35">
      <c r="A325">
        <v>324</v>
      </c>
      <c r="B325">
        <v>710750</v>
      </c>
      <c r="C325" t="s">
        <v>326</v>
      </c>
      <c r="D325" t="s">
        <v>1203</v>
      </c>
      <c r="E325" t="s">
        <v>1205</v>
      </c>
      <c r="F325" s="1">
        <v>39264</v>
      </c>
      <c r="G325" s="1">
        <v>40179</v>
      </c>
      <c r="H325">
        <v>3</v>
      </c>
      <c r="I325">
        <v>2</v>
      </c>
      <c r="J325">
        <v>710</v>
      </c>
      <c r="K325">
        <v>2</v>
      </c>
      <c r="L325">
        <v>0</v>
      </c>
      <c r="M325">
        <v>1</v>
      </c>
      <c r="N325">
        <v>0</v>
      </c>
      <c r="O325">
        <v>0</v>
      </c>
      <c r="P325">
        <v>3</v>
      </c>
      <c r="Q325">
        <v>2</v>
      </c>
      <c r="R325">
        <v>11</v>
      </c>
      <c r="S325">
        <v>1</v>
      </c>
      <c r="T325">
        <v>0</v>
      </c>
      <c r="U325" t="s">
        <v>1206</v>
      </c>
      <c r="V325" t="s">
        <v>347</v>
      </c>
      <c r="W325" t="s">
        <v>348</v>
      </c>
    </row>
    <row r="326" spans="1:24" x14ac:dyDescent="0.35">
      <c r="A326">
        <v>325</v>
      </c>
      <c r="B326">
        <v>710750</v>
      </c>
      <c r="C326" t="s">
        <v>326</v>
      </c>
      <c r="D326" t="s">
        <v>1203</v>
      </c>
      <c r="E326" t="s">
        <v>1207</v>
      </c>
      <c r="F326" s="1">
        <v>39861</v>
      </c>
      <c r="G326" s="1">
        <v>42154</v>
      </c>
      <c r="H326">
        <v>3</v>
      </c>
      <c r="I326">
        <v>2</v>
      </c>
      <c r="J326">
        <v>710</v>
      </c>
      <c r="K326">
        <v>3</v>
      </c>
      <c r="L326">
        <v>0</v>
      </c>
      <c r="M326">
        <v>1</v>
      </c>
      <c r="N326">
        <v>0</v>
      </c>
      <c r="O326">
        <v>0</v>
      </c>
      <c r="P326">
        <v>3</v>
      </c>
      <c r="Q326">
        <v>2</v>
      </c>
      <c r="R326">
        <v>11</v>
      </c>
      <c r="S326">
        <v>0</v>
      </c>
      <c r="T326">
        <v>0</v>
      </c>
      <c r="U326" t="s">
        <v>1208</v>
      </c>
      <c r="V326" t="s">
        <v>1209</v>
      </c>
      <c r="W326" t="s">
        <v>1210</v>
      </c>
    </row>
    <row r="327" spans="1:24" x14ac:dyDescent="0.35">
      <c r="A327">
        <v>326</v>
      </c>
      <c r="B327">
        <v>710750</v>
      </c>
      <c r="C327" t="s">
        <v>326</v>
      </c>
      <c r="D327" t="s">
        <v>1203</v>
      </c>
      <c r="E327" t="s">
        <v>1211</v>
      </c>
      <c r="F327" s="1">
        <v>40162</v>
      </c>
      <c r="G327" s="1">
        <v>40162</v>
      </c>
      <c r="H327">
        <v>3</v>
      </c>
      <c r="I327">
        <v>2</v>
      </c>
      <c r="J327">
        <v>710</v>
      </c>
      <c r="K327">
        <v>2</v>
      </c>
      <c r="L327">
        <v>0</v>
      </c>
      <c r="M327">
        <v>1</v>
      </c>
      <c r="N327">
        <v>0</v>
      </c>
      <c r="O327">
        <v>0</v>
      </c>
      <c r="P327">
        <v>3</v>
      </c>
      <c r="Q327">
        <v>2</v>
      </c>
      <c r="R327">
        <v>11</v>
      </c>
      <c r="S327">
        <v>0</v>
      </c>
      <c r="T327">
        <v>0</v>
      </c>
      <c r="U327" t="s">
        <v>1212</v>
      </c>
      <c r="V327" t="s">
        <v>1213</v>
      </c>
      <c r="W327" t="s">
        <v>1214</v>
      </c>
    </row>
    <row r="328" spans="1:24" x14ac:dyDescent="0.35">
      <c r="A328">
        <v>327</v>
      </c>
      <c r="B328">
        <v>710750</v>
      </c>
      <c r="C328" t="s">
        <v>326</v>
      </c>
      <c r="D328" t="s">
        <v>1203</v>
      </c>
      <c r="E328" t="s">
        <v>1215</v>
      </c>
      <c r="F328" s="1">
        <v>40270</v>
      </c>
      <c r="G328" s="1">
        <v>40275</v>
      </c>
      <c r="H328">
        <v>4.2</v>
      </c>
      <c r="I328">
        <v>3</v>
      </c>
      <c r="J328">
        <v>710</v>
      </c>
      <c r="K328">
        <v>2</v>
      </c>
      <c r="L328">
        <v>0</v>
      </c>
      <c r="M328">
        <v>1</v>
      </c>
      <c r="N328">
        <v>0</v>
      </c>
      <c r="O328">
        <v>0</v>
      </c>
      <c r="P328">
        <v>3</v>
      </c>
      <c r="Q328">
        <v>1</v>
      </c>
      <c r="R328">
        <v>11</v>
      </c>
      <c r="S328">
        <v>0</v>
      </c>
      <c r="T328">
        <v>0</v>
      </c>
      <c r="U328" t="s">
        <v>1216</v>
      </c>
      <c r="V328" t="s">
        <v>1217</v>
      </c>
      <c r="W328" t="s">
        <v>1218</v>
      </c>
    </row>
    <row r="329" spans="1:24" x14ac:dyDescent="0.35">
      <c r="A329">
        <v>328</v>
      </c>
      <c r="B329">
        <v>710750</v>
      </c>
      <c r="C329" t="s">
        <v>326</v>
      </c>
      <c r="D329" t="s">
        <v>1219</v>
      </c>
      <c r="E329" t="s">
        <v>443</v>
      </c>
      <c r="F329" s="1">
        <v>40943</v>
      </c>
      <c r="G329" s="1">
        <v>42537</v>
      </c>
      <c r="H329">
        <v>3</v>
      </c>
      <c r="I329">
        <v>1</v>
      </c>
      <c r="J329">
        <v>710</v>
      </c>
      <c r="K329">
        <v>3</v>
      </c>
      <c r="L329">
        <v>0</v>
      </c>
      <c r="M329">
        <v>1</v>
      </c>
      <c r="N329">
        <v>0</v>
      </c>
      <c r="O329">
        <v>0</v>
      </c>
      <c r="P329">
        <v>3</v>
      </c>
      <c r="Q329">
        <v>2</v>
      </c>
      <c r="R329">
        <v>8</v>
      </c>
      <c r="S329">
        <v>1</v>
      </c>
      <c r="T329">
        <v>0</v>
      </c>
      <c r="U329" t="s">
        <v>444</v>
      </c>
      <c r="V329" t="s">
        <v>445</v>
      </c>
      <c r="W329" t="s">
        <v>446</v>
      </c>
    </row>
    <row r="330" spans="1:24" x14ac:dyDescent="0.35">
      <c r="A330">
        <v>329</v>
      </c>
      <c r="B330">
        <v>710750</v>
      </c>
      <c r="C330" t="s">
        <v>326</v>
      </c>
      <c r="D330" t="s">
        <v>1203</v>
      </c>
      <c r="E330" t="s">
        <v>1220</v>
      </c>
      <c r="F330" s="1">
        <v>41730</v>
      </c>
      <c r="G330" s="1">
        <v>42522</v>
      </c>
      <c r="H330">
        <v>3</v>
      </c>
      <c r="I330">
        <v>3</v>
      </c>
      <c r="J330">
        <v>710</v>
      </c>
      <c r="K330">
        <v>3</v>
      </c>
      <c r="L330">
        <v>0</v>
      </c>
      <c r="M330">
        <v>1</v>
      </c>
      <c r="N330">
        <v>0</v>
      </c>
      <c r="O330">
        <v>0</v>
      </c>
      <c r="P330">
        <v>3</v>
      </c>
      <c r="Q330">
        <v>2</v>
      </c>
      <c r="R330">
        <v>13</v>
      </c>
      <c r="S330">
        <v>1</v>
      </c>
      <c r="T330">
        <v>0</v>
      </c>
      <c r="U330" t="s">
        <v>1221</v>
      </c>
      <c r="V330" t="s">
        <v>1222</v>
      </c>
    </row>
    <row r="331" spans="1:24" x14ac:dyDescent="0.35">
      <c r="A331">
        <v>330</v>
      </c>
      <c r="B331">
        <v>710750</v>
      </c>
      <c r="C331" t="s">
        <v>326</v>
      </c>
      <c r="D331" t="s">
        <v>1203</v>
      </c>
      <c r="E331" t="s">
        <v>1223</v>
      </c>
      <c r="F331" s="1">
        <v>42402</v>
      </c>
      <c r="G331" s="1">
        <v>42534</v>
      </c>
      <c r="H331">
        <v>3</v>
      </c>
      <c r="I331">
        <v>3</v>
      </c>
      <c r="J331">
        <v>710</v>
      </c>
      <c r="K331">
        <v>3</v>
      </c>
      <c r="L331">
        <v>0</v>
      </c>
      <c r="M331">
        <v>0</v>
      </c>
      <c r="N331">
        <v>0</v>
      </c>
      <c r="O331">
        <v>0</v>
      </c>
      <c r="P331">
        <v>3</v>
      </c>
      <c r="Q331">
        <v>2</v>
      </c>
      <c r="R331">
        <v>13</v>
      </c>
      <c r="S331">
        <v>1</v>
      </c>
      <c r="T331">
        <v>0</v>
      </c>
      <c r="U331" t="s">
        <v>1221</v>
      </c>
      <c r="V331" t="s">
        <v>1224</v>
      </c>
      <c r="W331" t="s">
        <v>1225</v>
      </c>
    </row>
    <row r="332" spans="1:24" x14ac:dyDescent="0.35">
      <c r="A332">
        <v>331</v>
      </c>
      <c r="B332">
        <v>710750</v>
      </c>
      <c r="C332" t="s">
        <v>326</v>
      </c>
      <c r="D332" t="s">
        <v>1203</v>
      </c>
      <c r="E332" t="s">
        <v>1226</v>
      </c>
      <c r="F332" s="1">
        <v>43466</v>
      </c>
      <c r="G332" s="1">
        <v>44104</v>
      </c>
      <c r="H332">
        <v>3</v>
      </c>
      <c r="I332">
        <v>1</v>
      </c>
      <c r="J332">
        <v>770</v>
      </c>
      <c r="K332">
        <v>2</v>
      </c>
      <c r="L332">
        <v>0</v>
      </c>
      <c r="M332">
        <v>0</v>
      </c>
      <c r="N332">
        <v>0</v>
      </c>
      <c r="O332">
        <v>1</v>
      </c>
      <c r="P332">
        <v>4</v>
      </c>
      <c r="Q332">
        <v>1</v>
      </c>
      <c r="R332">
        <v>11</v>
      </c>
      <c r="S332">
        <v>1</v>
      </c>
      <c r="T332">
        <v>0</v>
      </c>
      <c r="U332" t="s">
        <v>1227</v>
      </c>
      <c r="V332" t="s">
        <v>156</v>
      </c>
      <c r="W332" t="s">
        <v>1228</v>
      </c>
    </row>
    <row r="333" spans="1:24" x14ac:dyDescent="0.35">
      <c r="A333">
        <v>332</v>
      </c>
      <c r="B333">
        <v>710750</v>
      </c>
      <c r="C333" t="s">
        <v>326</v>
      </c>
      <c r="D333" t="s">
        <v>1203</v>
      </c>
      <c r="E333" t="s">
        <v>1229</v>
      </c>
      <c r="F333" s="1">
        <v>43998</v>
      </c>
      <c r="G333" s="1">
        <v>43999</v>
      </c>
      <c r="H333">
        <v>2</v>
      </c>
      <c r="I333">
        <v>1</v>
      </c>
      <c r="J333">
        <v>710</v>
      </c>
      <c r="K333">
        <v>1</v>
      </c>
      <c r="L333">
        <v>0</v>
      </c>
      <c r="M333">
        <v>1</v>
      </c>
      <c r="N333">
        <v>0</v>
      </c>
      <c r="O333">
        <v>0</v>
      </c>
      <c r="P333">
        <v>2</v>
      </c>
      <c r="Q333">
        <v>1</v>
      </c>
      <c r="R333">
        <v>9</v>
      </c>
      <c r="S333">
        <v>0</v>
      </c>
      <c r="T333">
        <v>0</v>
      </c>
      <c r="U333" t="s">
        <v>1230</v>
      </c>
      <c r="V333" t="s">
        <v>1231</v>
      </c>
      <c r="W333" t="s">
        <v>1232</v>
      </c>
    </row>
    <row r="334" spans="1:24" x14ac:dyDescent="0.35">
      <c r="A334">
        <v>333</v>
      </c>
      <c r="B334">
        <v>710750</v>
      </c>
      <c r="C334" t="s">
        <v>326</v>
      </c>
      <c r="D334" t="s">
        <v>1203</v>
      </c>
      <c r="E334" t="s">
        <v>1233</v>
      </c>
      <c r="F334" s="1">
        <v>44014</v>
      </c>
      <c r="G334" s="1">
        <v>44044</v>
      </c>
      <c r="H334">
        <v>3</v>
      </c>
      <c r="I334">
        <v>3</v>
      </c>
      <c r="J334">
        <v>710</v>
      </c>
      <c r="K334">
        <v>3</v>
      </c>
      <c r="L334">
        <v>0</v>
      </c>
      <c r="M334">
        <v>1</v>
      </c>
      <c r="N334">
        <v>0</v>
      </c>
      <c r="O334">
        <v>0</v>
      </c>
      <c r="P334">
        <v>4</v>
      </c>
      <c r="Q334">
        <v>2</v>
      </c>
      <c r="R334">
        <v>11</v>
      </c>
      <c r="S334">
        <v>0</v>
      </c>
      <c r="T334">
        <v>0</v>
      </c>
      <c r="U334" t="s">
        <v>1146</v>
      </c>
      <c r="V334" t="s">
        <v>1147</v>
      </c>
      <c r="W334" t="s">
        <v>1148</v>
      </c>
      <c r="X334" t="s">
        <v>1234</v>
      </c>
    </row>
    <row r="335" spans="1:24" x14ac:dyDescent="0.35">
      <c r="A335">
        <v>334</v>
      </c>
      <c r="B335">
        <v>710816</v>
      </c>
      <c r="C335" t="s">
        <v>326</v>
      </c>
      <c r="D335" t="s">
        <v>1235</v>
      </c>
      <c r="E335" t="s">
        <v>1236</v>
      </c>
      <c r="F335" s="1">
        <v>39142</v>
      </c>
      <c r="G335" s="1">
        <v>40179</v>
      </c>
      <c r="H335">
        <v>3</v>
      </c>
      <c r="I335">
        <v>2</v>
      </c>
      <c r="J335">
        <v>710</v>
      </c>
      <c r="K335">
        <v>2</v>
      </c>
      <c r="L335">
        <v>0</v>
      </c>
      <c r="M335">
        <v>1</v>
      </c>
      <c r="N335">
        <v>0</v>
      </c>
      <c r="O335">
        <v>1</v>
      </c>
      <c r="P335">
        <v>3</v>
      </c>
      <c r="Q335">
        <v>2</v>
      </c>
      <c r="R335">
        <v>11</v>
      </c>
      <c r="S335">
        <v>1</v>
      </c>
      <c r="T335">
        <v>0</v>
      </c>
      <c r="U335" t="s">
        <v>1237</v>
      </c>
      <c r="V335" t="s">
        <v>347</v>
      </c>
      <c r="W335" t="s">
        <v>348</v>
      </c>
    </row>
    <row r="336" spans="1:24" x14ac:dyDescent="0.35">
      <c r="A336">
        <v>335</v>
      </c>
      <c r="B336">
        <v>710816</v>
      </c>
      <c r="C336" t="s">
        <v>326</v>
      </c>
      <c r="D336" t="s">
        <v>1235</v>
      </c>
      <c r="E336" t="s">
        <v>1238</v>
      </c>
      <c r="F336" s="1">
        <v>39861</v>
      </c>
      <c r="G336" s="1">
        <v>42154</v>
      </c>
      <c r="H336">
        <v>3</v>
      </c>
      <c r="I336">
        <v>2</v>
      </c>
      <c r="J336">
        <v>710</v>
      </c>
      <c r="K336">
        <v>3</v>
      </c>
      <c r="L336">
        <v>0</v>
      </c>
      <c r="M336">
        <v>1</v>
      </c>
      <c r="N336">
        <v>0</v>
      </c>
      <c r="O336">
        <v>0</v>
      </c>
      <c r="P336">
        <v>3</v>
      </c>
      <c r="Q336">
        <v>2</v>
      </c>
      <c r="R336">
        <v>11</v>
      </c>
      <c r="S336">
        <v>0</v>
      </c>
      <c r="T336">
        <v>0</v>
      </c>
      <c r="U336" t="s">
        <v>1239</v>
      </c>
      <c r="V336" t="s">
        <v>1209</v>
      </c>
      <c r="W336" t="s">
        <v>1210</v>
      </c>
    </row>
    <row r="337" spans="1:25" x14ac:dyDescent="0.35">
      <c r="A337">
        <v>336</v>
      </c>
      <c r="B337">
        <v>710816</v>
      </c>
      <c r="C337" t="s">
        <v>326</v>
      </c>
      <c r="D337" t="s">
        <v>1235</v>
      </c>
      <c r="E337" t="s">
        <v>1240</v>
      </c>
      <c r="F337" s="1">
        <v>40697</v>
      </c>
      <c r="G337" s="1">
        <v>40700</v>
      </c>
      <c r="H337">
        <v>4.2</v>
      </c>
      <c r="I337">
        <v>2</v>
      </c>
      <c r="J337">
        <v>710</v>
      </c>
      <c r="K337">
        <v>1</v>
      </c>
      <c r="L337">
        <v>1</v>
      </c>
      <c r="M337">
        <v>1</v>
      </c>
      <c r="N337">
        <v>0</v>
      </c>
      <c r="O337">
        <v>1</v>
      </c>
      <c r="P337">
        <v>3</v>
      </c>
      <c r="Q337">
        <v>1</v>
      </c>
      <c r="R337">
        <v>11</v>
      </c>
      <c r="S337">
        <v>0</v>
      </c>
      <c r="T337">
        <v>0</v>
      </c>
      <c r="U337" t="s">
        <v>1241</v>
      </c>
      <c r="V337" t="s">
        <v>1242</v>
      </c>
    </row>
    <row r="338" spans="1:25" x14ac:dyDescent="0.35">
      <c r="A338">
        <v>337</v>
      </c>
      <c r="B338">
        <v>710816</v>
      </c>
      <c r="C338" t="s">
        <v>326</v>
      </c>
      <c r="D338" t="s">
        <v>1235</v>
      </c>
      <c r="E338" t="s">
        <v>1243</v>
      </c>
      <c r="F338" s="1">
        <v>41000</v>
      </c>
      <c r="G338" s="1">
        <v>41760</v>
      </c>
      <c r="H338">
        <v>4.3</v>
      </c>
      <c r="I338">
        <v>2</v>
      </c>
      <c r="J338">
        <v>816</v>
      </c>
      <c r="K338">
        <v>4</v>
      </c>
      <c r="L338">
        <v>0</v>
      </c>
      <c r="M338">
        <v>1</v>
      </c>
      <c r="N338">
        <v>0</v>
      </c>
      <c r="O338">
        <v>0</v>
      </c>
      <c r="P338">
        <v>4</v>
      </c>
      <c r="Q338">
        <v>4</v>
      </c>
      <c r="R338">
        <v>11</v>
      </c>
      <c r="S338">
        <v>1</v>
      </c>
      <c r="T338">
        <v>0</v>
      </c>
      <c r="U338" t="s">
        <v>1244</v>
      </c>
      <c r="V338" t="s">
        <v>1245</v>
      </c>
      <c r="W338" t="s">
        <v>1246</v>
      </c>
    </row>
    <row r="339" spans="1:25" x14ac:dyDescent="0.35">
      <c r="A339">
        <v>338</v>
      </c>
      <c r="B339">
        <v>710816</v>
      </c>
      <c r="C339" t="s">
        <v>326</v>
      </c>
      <c r="D339" t="s">
        <v>1235</v>
      </c>
      <c r="E339" t="s">
        <v>1247</v>
      </c>
      <c r="F339" s="1">
        <v>41518</v>
      </c>
      <c r="G339" s="1">
        <v>41974</v>
      </c>
      <c r="H339">
        <v>3</v>
      </c>
      <c r="I339">
        <v>2</v>
      </c>
      <c r="J339">
        <v>710</v>
      </c>
      <c r="K339">
        <v>2</v>
      </c>
      <c r="L339">
        <v>0</v>
      </c>
      <c r="M339">
        <v>1</v>
      </c>
      <c r="N339">
        <v>0</v>
      </c>
      <c r="O339">
        <v>0</v>
      </c>
      <c r="P339">
        <v>3</v>
      </c>
      <c r="Q339">
        <v>1</v>
      </c>
      <c r="R339">
        <v>11</v>
      </c>
      <c r="S339">
        <v>1</v>
      </c>
      <c r="T339">
        <v>0</v>
      </c>
      <c r="U339" t="s">
        <v>1248</v>
      </c>
      <c r="V339" t="s">
        <v>1249</v>
      </c>
      <c r="W339" t="s">
        <v>1250</v>
      </c>
    </row>
    <row r="340" spans="1:25" x14ac:dyDescent="0.35">
      <c r="A340">
        <v>339</v>
      </c>
      <c r="B340">
        <v>710816</v>
      </c>
      <c r="C340" t="s">
        <v>326</v>
      </c>
      <c r="D340" t="s">
        <v>1235</v>
      </c>
      <c r="E340" t="s">
        <v>1251</v>
      </c>
      <c r="F340" s="1">
        <v>42278</v>
      </c>
      <c r="G340" s="1">
        <v>42917</v>
      </c>
      <c r="H340">
        <v>3</v>
      </c>
      <c r="I340">
        <v>1</v>
      </c>
      <c r="J340">
        <v>710</v>
      </c>
      <c r="K340">
        <v>2</v>
      </c>
      <c r="L340">
        <v>1</v>
      </c>
      <c r="M340">
        <v>1</v>
      </c>
      <c r="N340">
        <v>0</v>
      </c>
      <c r="O340">
        <v>0</v>
      </c>
      <c r="P340">
        <v>2</v>
      </c>
      <c r="Q340">
        <v>1</v>
      </c>
      <c r="R340">
        <v>11</v>
      </c>
      <c r="S340">
        <v>0</v>
      </c>
      <c r="T340">
        <v>0</v>
      </c>
      <c r="U340" t="s">
        <v>1129</v>
      </c>
      <c r="V340" t="s">
        <v>1252</v>
      </c>
      <c r="W340" t="s">
        <v>1131</v>
      </c>
      <c r="X340" t="s">
        <v>1132</v>
      </c>
    </row>
    <row r="341" spans="1:25" x14ac:dyDescent="0.35">
      <c r="A341">
        <v>340</v>
      </c>
      <c r="B341">
        <v>710816</v>
      </c>
      <c r="C341" t="s">
        <v>326</v>
      </c>
      <c r="D341" t="s">
        <v>1235</v>
      </c>
      <c r="E341" t="s">
        <v>1253</v>
      </c>
      <c r="F341" s="1">
        <v>43313</v>
      </c>
      <c r="G341" s="1">
        <v>43347</v>
      </c>
      <c r="H341">
        <v>3</v>
      </c>
      <c r="I341">
        <v>2</v>
      </c>
      <c r="J341">
        <v>710</v>
      </c>
      <c r="K341">
        <v>2</v>
      </c>
      <c r="L341">
        <v>0</v>
      </c>
      <c r="M341">
        <v>1</v>
      </c>
      <c r="N341">
        <v>0</v>
      </c>
      <c r="O341">
        <v>0</v>
      </c>
      <c r="P341">
        <v>3</v>
      </c>
      <c r="Q341">
        <v>1</v>
      </c>
      <c r="R341">
        <v>11</v>
      </c>
      <c r="S341">
        <v>1</v>
      </c>
      <c r="T341">
        <v>0</v>
      </c>
      <c r="U341" t="s">
        <v>1248</v>
      </c>
      <c r="V341" t="s">
        <v>1249</v>
      </c>
      <c r="W341" t="s">
        <v>1250</v>
      </c>
    </row>
    <row r="342" spans="1:25" x14ac:dyDescent="0.35">
      <c r="A342">
        <v>341</v>
      </c>
      <c r="B342">
        <v>710816</v>
      </c>
      <c r="C342" t="s">
        <v>326</v>
      </c>
      <c r="D342" t="s">
        <v>1235</v>
      </c>
      <c r="E342" t="s">
        <v>1254</v>
      </c>
      <c r="F342" s="1">
        <v>43836</v>
      </c>
      <c r="G342" s="1">
        <v>43943</v>
      </c>
      <c r="H342">
        <v>3</v>
      </c>
      <c r="I342">
        <v>2</v>
      </c>
      <c r="J342">
        <v>816</v>
      </c>
      <c r="K342">
        <v>2</v>
      </c>
      <c r="L342">
        <v>0</v>
      </c>
      <c r="M342">
        <v>1</v>
      </c>
      <c r="N342">
        <v>0</v>
      </c>
      <c r="O342">
        <v>0</v>
      </c>
      <c r="P342">
        <v>3</v>
      </c>
      <c r="Q342">
        <v>1</v>
      </c>
      <c r="R342">
        <v>12</v>
      </c>
      <c r="S342">
        <v>0</v>
      </c>
      <c r="T342">
        <v>0</v>
      </c>
      <c r="U342" t="s">
        <v>1255</v>
      </c>
      <c r="V342" t="s">
        <v>1256</v>
      </c>
      <c r="W342" t="s">
        <v>1257</v>
      </c>
      <c r="X342" t="s">
        <v>1258</v>
      </c>
    </row>
    <row r="343" spans="1:25" x14ac:dyDescent="0.35">
      <c r="A343">
        <v>342</v>
      </c>
      <c r="B343">
        <v>710816</v>
      </c>
      <c r="C343" t="s">
        <v>326</v>
      </c>
      <c r="D343" t="s">
        <v>1235</v>
      </c>
      <c r="E343" t="s">
        <v>1259</v>
      </c>
      <c r="F343" s="1">
        <v>43891</v>
      </c>
      <c r="G343" s="1">
        <v>43952</v>
      </c>
      <c r="H343">
        <v>3</v>
      </c>
      <c r="I343">
        <v>3</v>
      </c>
      <c r="J343">
        <v>710</v>
      </c>
      <c r="K343">
        <v>3</v>
      </c>
      <c r="L343">
        <v>0</v>
      </c>
      <c r="M343">
        <v>1</v>
      </c>
      <c r="N343">
        <v>0</v>
      </c>
      <c r="O343">
        <v>0</v>
      </c>
      <c r="P343">
        <v>4</v>
      </c>
      <c r="Q343">
        <v>2</v>
      </c>
      <c r="R343">
        <v>11</v>
      </c>
      <c r="S343">
        <v>0</v>
      </c>
      <c r="T343">
        <v>0</v>
      </c>
      <c r="U343" t="s">
        <v>1146</v>
      </c>
      <c r="V343" t="s">
        <v>1147</v>
      </c>
      <c r="W343" t="s">
        <v>1148</v>
      </c>
      <c r="X343" t="s">
        <v>1234</v>
      </c>
    </row>
    <row r="344" spans="1:25" x14ac:dyDescent="0.35">
      <c r="A344">
        <v>343</v>
      </c>
      <c r="B344">
        <v>710816</v>
      </c>
      <c r="C344" t="s">
        <v>326</v>
      </c>
      <c r="D344" t="s">
        <v>1235</v>
      </c>
      <c r="E344" t="s">
        <v>1260</v>
      </c>
      <c r="F344" s="1">
        <v>43941</v>
      </c>
      <c r="G344" s="1">
        <v>43951</v>
      </c>
      <c r="H344">
        <v>3</v>
      </c>
      <c r="I344">
        <v>2</v>
      </c>
      <c r="J344">
        <v>710</v>
      </c>
      <c r="K344">
        <v>2</v>
      </c>
      <c r="L344">
        <v>0</v>
      </c>
      <c r="M344">
        <v>1</v>
      </c>
      <c r="N344">
        <v>0</v>
      </c>
      <c r="O344">
        <v>0</v>
      </c>
      <c r="P344">
        <v>4</v>
      </c>
      <c r="Q344">
        <v>2</v>
      </c>
      <c r="R344">
        <v>11</v>
      </c>
      <c r="S344">
        <v>0</v>
      </c>
      <c r="T344">
        <v>0</v>
      </c>
      <c r="U344" t="s">
        <v>1261</v>
      </c>
      <c r="V344" t="s">
        <v>1262</v>
      </c>
      <c r="W344" t="s">
        <v>1263</v>
      </c>
    </row>
    <row r="345" spans="1:25" x14ac:dyDescent="0.35">
      <c r="A345">
        <v>344</v>
      </c>
      <c r="B345">
        <v>710830</v>
      </c>
      <c r="C345" t="s">
        <v>326</v>
      </c>
      <c r="D345" t="s">
        <v>1264</v>
      </c>
      <c r="E345" t="s">
        <v>1265</v>
      </c>
      <c r="F345" s="1">
        <v>42767</v>
      </c>
      <c r="G345" s="1">
        <v>42794</v>
      </c>
      <c r="H345">
        <v>4.2</v>
      </c>
      <c r="I345">
        <v>3</v>
      </c>
      <c r="J345">
        <v>710</v>
      </c>
      <c r="K345">
        <v>3</v>
      </c>
      <c r="L345">
        <v>0</v>
      </c>
      <c r="M345">
        <v>1</v>
      </c>
      <c r="N345">
        <v>0</v>
      </c>
      <c r="O345">
        <v>0</v>
      </c>
      <c r="P345">
        <v>3</v>
      </c>
      <c r="Q345">
        <v>3</v>
      </c>
      <c r="R345">
        <v>6</v>
      </c>
      <c r="S345">
        <v>0</v>
      </c>
      <c r="T345">
        <v>0</v>
      </c>
      <c r="U345" t="s">
        <v>1266</v>
      </c>
      <c r="V345" t="s">
        <v>1267</v>
      </c>
      <c r="W345" t="s">
        <v>1268</v>
      </c>
      <c r="X345" t="s">
        <v>1269</v>
      </c>
      <c r="Y345" t="s">
        <v>1270</v>
      </c>
    </row>
    <row r="346" spans="1:25" x14ac:dyDescent="0.35">
      <c r="A346">
        <v>345</v>
      </c>
      <c r="B346">
        <v>710840</v>
      </c>
      <c r="C346" t="s">
        <v>326</v>
      </c>
      <c r="D346" t="s">
        <v>1271</v>
      </c>
      <c r="E346" t="s">
        <v>1272</v>
      </c>
      <c r="F346" s="1">
        <v>39861</v>
      </c>
      <c r="G346" s="1">
        <v>42154</v>
      </c>
      <c r="H346">
        <v>3</v>
      </c>
      <c r="I346">
        <v>2</v>
      </c>
      <c r="J346">
        <v>710</v>
      </c>
      <c r="K346">
        <v>3</v>
      </c>
      <c r="L346">
        <v>0</v>
      </c>
      <c r="M346">
        <v>1</v>
      </c>
      <c r="N346">
        <v>0</v>
      </c>
      <c r="O346">
        <v>0</v>
      </c>
      <c r="P346">
        <v>3</v>
      </c>
      <c r="Q346">
        <v>2</v>
      </c>
      <c r="R346">
        <v>11</v>
      </c>
      <c r="S346">
        <v>0</v>
      </c>
      <c r="T346">
        <v>0</v>
      </c>
      <c r="U346" t="s">
        <v>1239</v>
      </c>
      <c r="V346" t="s">
        <v>1209</v>
      </c>
      <c r="W346" t="s">
        <v>1210</v>
      </c>
    </row>
    <row r="347" spans="1:25" x14ac:dyDescent="0.35">
      <c r="A347">
        <v>346</v>
      </c>
      <c r="B347">
        <v>710840</v>
      </c>
      <c r="C347" t="s">
        <v>326</v>
      </c>
      <c r="D347" t="s">
        <v>1271</v>
      </c>
      <c r="E347" t="s">
        <v>1273</v>
      </c>
      <c r="F347" s="1">
        <v>39861</v>
      </c>
      <c r="G347" s="1">
        <v>42154</v>
      </c>
      <c r="H347">
        <v>3</v>
      </c>
      <c r="I347">
        <v>2</v>
      </c>
      <c r="J347">
        <v>710</v>
      </c>
      <c r="K347">
        <v>1</v>
      </c>
      <c r="L347">
        <v>0</v>
      </c>
      <c r="M347">
        <v>1</v>
      </c>
      <c r="N347">
        <v>0</v>
      </c>
      <c r="O347">
        <v>0</v>
      </c>
      <c r="P347">
        <v>4</v>
      </c>
      <c r="Q347">
        <v>1</v>
      </c>
      <c r="R347">
        <v>17</v>
      </c>
      <c r="S347">
        <v>0</v>
      </c>
      <c r="T347">
        <v>0</v>
      </c>
      <c r="U347" t="s">
        <v>1274</v>
      </c>
      <c r="V347" t="s">
        <v>1275</v>
      </c>
    </row>
    <row r="348" spans="1:25" x14ac:dyDescent="0.35">
      <c r="A348">
        <v>347</v>
      </c>
      <c r="B348">
        <v>710840</v>
      </c>
      <c r="C348" t="s">
        <v>326</v>
      </c>
      <c r="D348" t="s">
        <v>1271</v>
      </c>
      <c r="E348" t="s">
        <v>1276</v>
      </c>
      <c r="F348" s="1">
        <v>39900</v>
      </c>
      <c r="G348" s="1">
        <v>39902</v>
      </c>
      <c r="H348">
        <v>3</v>
      </c>
      <c r="I348">
        <v>2</v>
      </c>
      <c r="J348">
        <v>710</v>
      </c>
      <c r="K348">
        <v>2</v>
      </c>
      <c r="L348">
        <v>0</v>
      </c>
      <c r="M348">
        <v>1</v>
      </c>
      <c r="N348">
        <v>0</v>
      </c>
      <c r="O348">
        <v>0</v>
      </c>
      <c r="P348">
        <v>3</v>
      </c>
      <c r="Q348">
        <v>3</v>
      </c>
      <c r="R348">
        <v>11</v>
      </c>
      <c r="S348">
        <v>0</v>
      </c>
      <c r="T348">
        <v>0</v>
      </c>
      <c r="U348" t="s">
        <v>1277</v>
      </c>
      <c r="V348" t="s">
        <v>1278</v>
      </c>
      <c r="W348" t="s">
        <v>1279</v>
      </c>
    </row>
    <row r="349" spans="1:25" x14ac:dyDescent="0.35">
      <c r="A349">
        <v>348</v>
      </c>
      <c r="B349">
        <v>710840</v>
      </c>
      <c r="C349" t="s">
        <v>326</v>
      </c>
      <c r="D349" t="s">
        <v>1271</v>
      </c>
      <c r="E349" t="s">
        <v>1280</v>
      </c>
      <c r="F349" s="1">
        <v>42278</v>
      </c>
      <c r="G349" s="1">
        <v>42917</v>
      </c>
      <c r="H349">
        <v>3</v>
      </c>
      <c r="I349">
        <v>1</v>
      </c>
      <c r="J349">
        <v>710</v>
      </c>
      <c r="K349">
        <v>2</v>
      </c>
      <c r="L349">
        <v>1</v>
      </c>
      <c r="M349">
        <v>1</v>
      </c>
      <c r="N349">
        <v>0</v>
      </c>
      <c r="O349">
        <v>0</v>
      </c>
      <c r="P349">
        <v>2</v>
      </c>
      <c r="Q349">
        <v>1</v>
      </c>
      <c r="R349">
        <v>11</v>
      </c>
      <c r="S349">
        <v>0</v>
      </c>
      <c r="T349">
        <v>0</v>
      </c>
      <c r="U349" t="s">
        <v>1129</v>
      </c>
      <c r="V349" t="s">
        <v>1130</v>
      </c>
      <c r="W349" t="s">
        <v>1131</v>
      </c>
      <c r="X349" t="s">
        <v>1132</v>
      </c>
    </row>
    <row r="350" spans="1:25" x14ac:dyDescent="0.35">
      <c r="A350">
        <v>349</v>
      </c>
      <c r="B350">
        <v>710840</v>
      </c>
      <c r="C350" t="s">
        <v>326</v>
      </c>
      <c r="D350" t="s">
        <v>1271</v>
      </c>
      <c r="E350" t="s">
        <v>1281</v>
      </c>
      <c r="F350" s="1">
        <v>42299</v>
      </c>
      <c r="G350" s="1">
        <v>42460</v>
      </c>
      <c r="H350">
        <v>3</v>
      </c>
      <c r="I350">
        <v>2</v>
      </c>
      <c r="J350">
        <v>710</v>
      </c>
      <c r="K350">
        <v>1</v>
      </c>
      <c r="L350">
        <v>0</v>
      </c>
      <c r="M350">
        <v>1</v>
      </c>
      <c r="N350">
        <v>0</v>
      </c>
      <c r="O350">
        <v>0</v>
      </c>
      <c r="P350">
        <v>3</v>
      </c>
      <c r="Q350">
        <v>2</v>
      </c>
      <c r="R350">
        <v>11</v>
      </c>
      <c r="S350">
        <v>0</v>
      </c>
      <c r="T350">
        <v>0</v>
      </c>
      <c r="U350" t="s">
        <v>1282</v>
      </c>
      <c r="V350" t="s">
        <v>1283</v>
      </c>
      <c r="W350" t="s">
        <v>1284</v>
      </c>
    </row>
    <row r="351" spans="1:25" x14ac:dyDescent="0.35">
      <c r="A351">
        <v>350</v>
      </c>
      <c r="B351">
        <v>710840</v>
      </c>
      <c r="C351" t="s">
        <v>326</v>
      </c>
      <c r="D351" t="s">
        <v>1271</v>
      </c>
      <c r="E351" t="s">
        <v>1285</v>
      </c>
      <c r="F351" s="1">
        <v>42552</v>
      </c>
      <c r="G351" s="1">
        <v>42572</v>
      </c>
      <c r="H351">
        <v>2</v>
      </c>
      <c r="I351">
        <v>3</v>
      </c>
      <c r="J351">
        <v>710</v>
      </c>
      <c r="K351">
        <v>1</v>
      </c>
      <c r="L351">
        <v>0</v>
      </c>
      <c r="M351">
        <v>1</v>
      </c>
      <c r="N351">
        <v>0</v>
      </c>
      <c r="O351">
        <v>0</v>
      </c>
      <c r="P351">
        <v>2</v>
      </c>
      <c r="Q351">
        <v>1</v>
      </c>
      <c r="R351">
        <v>11</v>
      </c>
      <c r="S351">
        <v>0</v>
      </c>
      <c r="T351">
        <v>0</v>
      </c>
      <c r="U351" t="s">
        <v>1286</v>
      </c>
      <c r="V351" t="s">
        <v>1287</v>
      </c>
      <c r="W351" t="s">
        <v>1288</v>
      </c>
      <c r="X351" t="s">
        <v>1289</v>
      </c>
      <c r="Y351" t="s">
        <v>1290</v>
      </c>
    </row>
    <row r="352" spans="1:25" x14ac:dyDescent="0.35">
      <c r="A352">
        <v>351</v>
      </c>
      <c r="B352">
        <v>710840</v>
      </c>
      <c r="C352" t="s">
        <v>326</v>
      </c>
      <c r="D352" t="s">
        <v>1271</v>
      </c>
      <c r="E352" t="s">
        <v>1291</v>
      </c>
      <c r="F352" s="1">
        <v>43160</v>
      </c>
      <c r="G352" s="1">
        <v>43167</v>
      </c>
      <c r="H352">
        <v>2</v>
      </c>
      <c r="I352">
        <v>3</v>
      </c>
      <c r="J352">
        <v>710</v>
      </c>
      <c r="K352">
        <v>1</v>
      </c>
      <c r="L352">
        <v>0</v>
      </c>
      <c r="M352">
        <v>1</v>
      </c>
      <c r="N352">
        <v>0</v>
      </c>
      <c r="O352">
        <v>0</v>
      </c>
      <c r="P352">
        <v>2</v>
      </c>
      <c r="Q352">
        <v>1</v>
      </c>
      <c r="R352">
        <v>11</v>
      </c>
      <c r="S352">
        <v>0</v>
      </c>
      <c r="T352">
        <v>0</v>
      </c>
      <c r="U352" t="s">
        <v>1286</v>
      </c>
      <c r="V352" t="s">
        <v>1292</v>
      </c>
    </row>
    <row r="353" spans="1:24" x14ac:dyDescent="0.35">
      <c r="A353">
        <v>352</v>
      </c>
      <c r="B353">
        <v>710840</v>
      </c>
      <c r="C353" t="s">
        <v>326</v>
      </c>
      <c r="D353" t="s">
        <v>1271</v>
      </c>
      <c r="E353" t="s">
        <v>1293</v>
      </c>
      <c r="F353" s="1">
        <v>43221</v>
      </c>
      <c r="G353" s="1">
        <v>43952</v>
      </c>
      <c r="H353">
        <v>3</v>
      </c>
      <c r="I353">
        <v>3</v>
      </c>
      <c r="J353">
        <v>710</v>
      </c>
      <c r="K353">
        <v>3</v>
      </c>
      <c r="L353">
        <v>0</v>
      </c>
      <c r="M353">
        <v>1</v>
      </c>
      <c r="N353">
        <v>0</v>
      </c>
      <c r="O353">
        <v>0</v>
      </c>
      <c r="P353">
        <v>4</v>
      </c>
      <c r="Q353">
        <v>2</v>
      </c>
      <c r="R353">
        <v>11</v>
      </c>
      <c r="S353">
        <v>0</v>
      </c>
      <c r="T353">
        <v>0</v>
      </c>
      <c r="U353" t="s">
        <v>1146</v>
      </c>
      <c r="V353" t="s">
        <v>1147</v>
      </c>
      <c r="W353" t="s">
        <v>1148</v>
      </c>
      <c r="X353" t="s">
        <v>1234</v>
      </c>
    </row>
    <row r="354" spans="1:24" x14ac:dyDescent="0.35">
      <c r="A354">
        <v>353</v>
      </c>
      <c r="B354">
        <v>710900</v>
      </c>
      <c r="C354" t="s">
        <v>326</v>
      </c>
      <c r="D354" t="s">
        <v>1294</v>
      </c>
      <c r="E354" t="s">
        <v>1295</v>
      </c>
      <c r="F354" s="1">
        <v>43160</v>
      </c>
      <c r="G354" s="1">
        <v>43287</v>
      </c>
      <c r="H354">
        <v>3</v>
      </c>
      <c r="I354">
        <v>2</v>
      </c>
      <c r="J354">
        <v>710</v>
      </c>
      <c r="K354">
        <v>3</v>
      </c>
      <c r="L354">
        <v>0</v>
      </c>
      <c r="M354">
        <v>1</v>
      </c>
      <c r="N354">
        <v>0</v>
      </c>
      <c r="O354">
        <v>0</v>
      </c>
      <c r="P354">
        <v>3</v>
      </c>
      <c r="Q354">
        <v>2</v>
      </c>
      <c r="R354">
        <v>17</v>
      </c>
      <c r="S354">
        <v>0</v>
      </c>
      <c r="T354">
        <v>0</v>
      </c>
      <c r="U354" t="s">
        <v>1296</v>
      </c>
      <c r="V354" t="s">
        <v>1297</v>
      </c>
      <c r="W354" t="s">
        <v>1298</v>
      </c>
    </row>
    <row r="355" spans="1:24" x14ac:dyDescent="0.35">
      <c r="A355">
        <v>354</v>
      </c>
      <c r="B355">
        <v>710900</v>
      </c>
      <c r="C355" t="s">
        <v>326</v>
      </c>
      <c r="D355" t="s">
        <v>1299</v>
      </c>
      <c r="E355" t="s">
        <v>1300</v>
      </c>
      <c r="F355" s="1">
        <v>43503</v>
      </c>
      <c r="G355" s="1">
        <v>43983</v>
      </c>
      <c r="H355">
        <v>3</v>
      </c>
      <c r="I355">
        <v>2</v>
      </c>
      <c r="J355">
        <v>710</v>
      </c>
      <c r="K355">
        <v>2</v>
      </c>
      <c r="L355">
        <v>0</v>
      </c>
      <c r="M355">
        <v>1</v>
      </c>
      <c r="N355">
        <v>0</v>
      </c>
      <c r="O355">
        <v>0</v>
      </c>
      <c r="P355">
        <v>3</v>
      </c>
      <c r="Q355">
        <v>3</v>
      </c>
      <c r="R355">
        <v>11</v>
      </c>
      <c r="S355">
        <v>0</v>
      </c>
      <c r="T355">
        <v>0</v>
      </c>
      <c r="U355" t="s">
        <v>1301</v>
      </c>
      <c r="V355" t="s">
        <v>1302</v>
      </c>
      <c r="W355" t="s">
        <v>1303</v>
      </c>
    </row>
    <row r="356" spans="1:24" x14ac:dyDescent="0.35">
      <c r="A356">
        <v>355</v>
      </c>
      <c r="B356">
        <v>710900</v>
      </c>
      <c r="C356" t="s">
        <v>326</v>
      </c>
      <c r="D356" t="s">
        <v>1294</v>
      </c>
      <c r="E356" t="s">
        <v>1304</v>
      </c>
      <c r="F356" s="1">
        <v>43620</v>
      </c>
      <c r="G356" s="1">
        <v>43620</v>
      </c>
      <c r="H356">
        <v>3</v>
      </c>
      <c r="I356">
        <v>2</v>
      </c>
      <c r="J356">
        <v>710</v>
      </c>
      <c r="K356">
        <v>3</v>
      </c>
      <c r="L356">
        <v>0</v>
      </c>
      <c r="M356">
        <v>1</v>
      </c>
      <c r="N356">
        <v>0</v>
      </c>
      <c r="O356">
        <v>0</v>
      </c>
      <c r="P356">
        <v>3</v>
      </c>
      <c r="Q356">
        <v>2</v>
      </c>
      <c r="R356">
        <v>17</v>
      </c>
      <c r="S356">
        <v>0</v>
      </c>
      <c r="T356">
        <v>0</v>
      </c>
      <c r="U356" t="s">
        <v>1296</v>
      </c>
      <c r="V356" t="s">
        <v>1305</v>
      </c>
      <c r="W356" t="s">
        <v>1297</v>
      </c>
      <c r="X356" t="s">
        <v>1298</v>
      </c>
    </row>
    <row r="357" spans="1:24" x14ac:dyDescent="0.35">
      <c r="A357">
        <v>356</v>
      </c>
      <c r="B357">
        <v>731732</v>
      </c>
      <c r="C357" t="s">
        <v>583</v>
      </c>
      <c r="D357" t="s">
        <v>909</v>
      </c>
      <c r="E357" t="s">
        <v>1306</v>
      </c>
      <c r="F357" s="1">
        <v>39146</v>
      </c>
      <c r="G357" s="1">
        <v>39693</v>
      </c>
      <c r="H357">
        <v>4.2</v>
      </c>
      <c r="I357">
        <v>3</v>
      </c>
      <c r="J357">
        <v>731</v>
      </c>
      <c r="K357">
        <v>3</v>
      </c>
      <c r="L357">
        <v>0</v>
      </c>
      <c r="M357">
        <v>1</v>
      </c>
      <c r="N357">
        <v>0</v>
      </c>
      <c r="O357">
        <v>0</v>
      </c>
      <c r="P357">
        <v>1</v>
      </c>
      <c r="Q357">
        <v>1</v>
      </c>
      <c r="R357">
        <v>1</v>
      </c>
      <c r="S357">
        <v>1</v>
      </c>
      <c r="T357">
        <v>0</v>
      </c>
      <c r="U357" t="s">
        <v>1307</v>
      </c>
      <c r="V357" t="s">
        <v>1308</v>
      </c>
    </row>
    <row r="358" spans="1:24" x14ac:dyDescent="0.35">
      <c r="A358">
        <v>357</v>
      </c>
      <c r="B358">
        <v>731732</v>
      </c>
      <c r="C358" t="s">
        <v>583</v>
      </c>
      <c r="D358" t="s">
        <v>909</v>
      </c>
      <c r="E358" t="s">
        <v>1309</v>
      </c>
      <c r="F358" s="1">
        <v>39448</v>
      </c>
      <c r="G358" s="1">
        <v>41952</v>
      </c>
      <c r="H358">
        <v>4.2</v>
      </c>
      <c r="I358">
        <v>2</v>
      </c>
      <c r="J358">
        <v>732</v>
      </c>
      <c r="K358">
        <v>2</v>
      </c>
      <c r="L358">
        <v>0</v>
      </c>
      <c r="M358">
        <v>1</v>
      </c>
      <c r="N358">
        <v>0</v>
      </c>
      <c r="O358">
        <v>0</v>
      </c>
      <c r="P358">
        <v>4</v>
      </c>
      <c r="Q358">
        <v>2</v>
      </c>
      <c r="R358">
        <v>11</v>
      </c>
      <c r="S358">
        <v>1</v>
      </c>
      <c r="T358">
        <v>0</v>
      </c>
      <c r="U358" t="s">
        <v>1310</v>
      </c>
      <c r="V358" t="s">
        <v>1311</v>
      </c>
      <c r="W358" t="s">
        <v>1312</v>
      </c>
      <c r="X358" t="s">
        <v>1313</v>
      </c>
    </row>
    <row r="359" spans="1:24" x14ac:dyDescent="0.35">
      <c r="A359">
        <v>358</v>
      </c>
      <c r="B359">
        <v>731732</v>
      </c>
      <c r="C359" t="s">
        <v>583</v>
      </c>
      <c r="D359" t="s">
        <v>909</v>
      </c>
      <c r="E359" t="s">
        <v>1314</v>
      </c>
      <c r="F359" s="1">
        <v>39998</v>
      </c>
      <c r="G359" s="1">
        <v>40001</v>
      </c>
      <c r="H359">
        <v>2</v>
      </c>
      <c r="I359">
        <v>2</v>
      </c>
      <c r="J359">
        <v>731</v>
      </c>
      <c r="K359">
        <v>1</v>
      </c>
      <c r="L359">
        <v>1</v>
      </c>
      <c r="M359">
        <v>1</v>
      </c>
      <c r="N359">
        <v>0</v>
      </c>
      <c r="O359">
        <v>0</v>
      </c>
      <c r="P359">
        <v>2</v>
      </c>
      <c r="Q359">
        <v>1</v>
      </c>
      <c r="R359">
        <v>9</v>
      </c>
      <c r="S359">
        <v>0</v>
      </c>
      <c r="T359">
        <v>0</v>
      </c>
      <c r="U359" t="s">
        <v>1315</v>
      </c>
      <c r="V359" t="s">
        <v>586</v>
      </c>
      <c r="W359" t="s">
        <v>587</v>
      </c>
    </row>
    <row r="360" spans="1:24" x14ac:dyDescent="0.35">
      <c r="A360">
        <v>359</v>
      </c>
      <c r="B360">
        <v>731732</v>
      </c>
      <c r="C360" t="s">
        <v>583</v>
      </c>
      <c r="D360" t="s">
        <v>909</v>
      </c>
      <c r="E360" t="s">
        <v>1316</v>
      </c>
      <c r="F360" s="1">
        <v>40000</v>
      </c>
      <c r="G360" s="1">
        <v>40003</v>
      </c>
      <c r="H360">
        <v>4.2</v>
      </c>
      <c r="I360">
        <v>2</v>
      </c>
      <c r="J360">
        <v>731</v>
      </c>
      <c r="K360">
        <v>4</v>
      </c>
      <c r="L360">
        <v>0</v>
      </c>
      <c r="M360">
        <v>1</v>
      </c>
      <c r="N360">
        <v>0</v>
      </c>
      <c r="O360">
        <v>0</v>
      </c>
      <c r="P360">
        <v>2</v>
      </c>
      <c r="Q360">
        <v>1</v>
      </c>
      <c r="R360">
        <v>11</v>
      </c>
      <c r="S360">
        <v>0</v>
      </c>
      <c r="T360">
        <v>0</v>
      </c>
      <c r="U360" t="s">
        <v>1317</v>
      </c>
      <c r="V360" t="s">
        <v>586</v>
      </c>
      <c r="W360" t="s">
        <v>587</v>
      </c>
    </row>
    <row r="361" spans="1:24" x14ac:dyDescent="0.35">
      <c r="A361">
        <v>360</v>
      </c>
      <c r="B361">
        <v>731732</v>
      </c>
      <c r="C361" t="s">
        <v>583</v>
      </c>
      <c r="D361" t="s">
        <v>909</v>
      </c>
      <c r="E361" t="s">
        <v>1318</v>
      </c>
      <c r="F361" s="1">
        <v>40366</v>
      </c>
      <c r="G361" s="1">
        <v>40367</v>
      </c>
      <c r="H361">
        <v>2</v>
      </c>
      <c r="I361">
        <v>1</v>
      </c>
      <c r="J361">
        <v>731</v>
      </c>
      <c r="K361">
        <v>1</v>
      </c>
      <c r="L361">
        <v>1</v>
      </c>
      <c r="M361">
        <v>1</v>
      </c>
      <c r="N361">
        <v>0</v>
      </c>
      <c r="O361">
        <v>0</v>
      </c>
      <c r="P361">
        <v>2</v>
      </c>
      <c r="Q361">
        <v>1</v>
      </c>
      <c r="R361">
        <v>11</v>
      </c>
      <c r="S361">
        <v>0</v>
      </c>
      <c r="T361">
        <v>0</v>
      </c>
      <c r="U361" t="s">
        <v>1319</v>
      </c>
      <c r="V361" t="s">
        <v>1308</v>
      </c>
      <c r="W361" t="s">
        <v>1320</v>
      </c>
    </row>
    <row r="362" spans="1:24" x14ac:dyDescent="0.35">
      <c r="A362">
        <v>361</v>
      </c>
      <c r="B362">
        <v>731732</v>
      </c>
      <c r="C362" t="s">
        <v>583</v>
      </c>
      <c r="D362" t="s">
        <v>909</v>
      </c>
      <c r="E362" t="s">
        <v>1321</v>
      </c>
      <c r="F362" s="1">
        <v>40547</v>
      </c>
      <c r="G362" s="1">
        <v>40553</v>
      </c>
      <c r="H362">
        <v>1</v>
      </c>
      <c r="I362">
        <v>2</v>
      </c>
      <c r="J362">
        <v>732</v>
      </c>
      <c r="K362">
        <v>1</v>
      </c>
      <c r="L362">
        <v>1</v>
      </c>
      <c r="M362">
        <v>1</v>
      </c>
      <c r="N362">
        <v>0</v>
      </c>
      <c r="O362">
        <v>0</v>
      </c>
      <c r="P362">
        <v>2</v>
      </c>
      <c r="Q362">
        <v>1</v>
      </c>
      <c r="R362">
        <v>11</v>
      </c>
      <c r="S362">
        <v>0</v>
      </c>
      <c r="T362">
        <v>0</v>
      </c>
      <c r="U362" t="s">
        <v>1322</v>
      </c>
      <c r="V362" t="s">
        <v>1323</v>
      </c>
    </row>
    <row r="363" spans="1:24" x14ac:dyDescent="0.35">
      <c r="A363">
        <v>362</v>
      </c>
      <c r="B363">
        <v>731732</v>
      </c>
      <c r="C363" t="s">
        <v>583</v>
      </c>
      <c r="D363" t="s">
        <v>909</v>
      </c>
      <c r="E363" t="s">
        <v>1324</v>
      </c>
      <c r="F363" s="1">
        <v>40547</v>
      </c>
      <c r="G363" s="1">
        <v>40553</v>
      </c>
      <c r="H363">
        <v>1</v>
      </c>
      <c r="I363">
        <v>2</v>
      </c>
      <c r="J363">
        <v>731</v>
      </c>
      <c r="K363">
        <v>1</v>
      </c>
      <c r="L363">
        <v>1</v>
      </c>
      <c r="M363">
        <v>1</v>
      </c>
      <c r="N363">
        <v>0</v>
      </c>
      <c r="O363">
        <v>0</v>
      </c>
      <c r="P363">
        <v>2</v>
      </c>
      <c r="Q363">
        <v>1</v>
      </c>
      <c r="R363">
        <v>11</v>
      </c>
      <c r="S363">
        <v>0</v>
      </c>
      <c r="T363">
        <v>0</v>
      </c>
      <c r="U363" t="s">
        <v>1325</v>
      </c>
      <c r="V363" t="s">
        <v>1326</v>
      </c>
    </row>
    <row r="364" spans="1:24" x14ac:dyDescent="0.35">
      <c r="A364">
        <v>363</v>
      </c>
      <c r="B364">
        <v>731732</v>
      </c>
      <c r="C364" t="s">
        <v>583</v>
      </c>
      <c r="D364" t="s">
        <v>909</v>
      </c>
      <c r="E364" t="s">
        <v>1327</v>
      </c>
      <c r="F364" s="1">
        <v>40609</v>
      </c>
      <c r="G364" s="1">
        <v>40610</v>
      </c>
      <c r="H364">
        <v>2</v>
      </c>
      <c r="I364">
        <v>1</v>
      </c>
      <c r="J364">
        <v>731</v>
      </c>
      <c r="K364">
        <v>1</v>
      </c>
      <c r="L364">
        <v>0</v>
      </c>
      <c r="M364">
        <v>1</v>
      </c>
      <c r="N364">
        <v>0</v>
      </c>
      <c r="O364">
        <v>0</v>
      </c>
      <c r="P364">
        <v>2</v>
      </c>
      <c r="Q364">
        <v>1</v>
      </c>
      <c r="R364">
        <v>11</v>
      </c>
      <c r="S364">
        <v>0</v>
      </c>
      <c r="T364">
        <v>0</v>
      </c>
      <c r="U364" t="s">
        <v>1328</v>
      </c>
      <c r="V364" t="s">
        <v>593</v>
      </c>
    </row>
    <row r="365" spans="1:24" x14ac:dyDescent="0.35">
      <c r="A365">
        <v>364</v>
      </c>
      <c r="B365">
        <v>731732</v>
      </c>
      <c r="C365" t="s">
        <v>583</v>
      </c>
      <c r="D365" t="s">
        <v>909</v>
      </c>
      <c r="E365" t="s">
        <v>1329</v>
      </c>
      <c r="F365" s="1">
        <v>40636</v>
      </c>
      <c r="G365" s="1">
        <v>40636</v>
      </c>
      <c r="H365">
        <v>4.2</v>
      </c>
      <c r="I365">
        <v>1</v>
      </c>
      <c r="J365">
        <v>731</v>
      </c>
      <c r="K365">
        <v>4</v>
      </c>
      <c r="L365">
        <v>0</v>
      </c>
      <c r="M365">
        <v>1</v>
      </c>
      <c r="N365">
        <v>0</v>
      </c>
      <c r="O365">
        <v>0</v>
      </c>
      <c r="P365">
        <v>2</v>
      </c>
      <c r="Q365">
        <v>1</v>
      </c>
      <c r="R365">
        <v>9</v>
      </c>
      <c r="S365">
        <v>1</v>
      </c>
      <c r="T365">
        <v>0</v>
      </c>
      <c r="U365" t="s">
        <v>1330</v>
      </c>
      <c r="V365" t="s">
        <v>1331</v>
      </c>
    </row>
    <row r="366" spans="1:24" x14ac:dyDescent="0.35">
      <c r="A366">
        <v>365</v>
      </c>
      <c r="B366">
        <v>731732</v>
      </c>
      <c r="C366" t="s">
        <v>583</v>
      </c>
      <c r="D366" t="s">
        <v>909</v>
      </c>
      <c r="E366" t="s">
        <v>1332</v>
      </c>
      <c r="F366" s="1">
        <v>40701</v>
      </c>
      <c r="G366" s="1">
        <v>40701</v>
      </c>
      <c r="H366">
        <v>2</v>
      </c>
      <c r="I366">
        <v>1</v>
      </c>
      <c r="J366">
        <v>731</v>
      </c>
      <c r="K366">
        <v>1</v>
      </c>
      <c r="L366">
        <v>0</v>
      </c>
      <c r="M366">
        <v>1</v>
      </c>
      <c r="N366">
        <v>0</v>
      </c>
      <c r="O366">
        <v>0</v>
      </c>
      <c r="P366">
        <v>2</v>
      </c>
      <c r="Q366">
        <v>1</v>
      </c>
      <c r="R366">
        <v>9</v>
      </c>
      <c r="S366">
        <v>1</v>
      </c>
      <c r="T366">
        <v>0</v>
      </c>
      <c r="U366" t="s">
        <v>1333</v>
      </c>
      <c r="V366" t="s">
        <v>1334</v>
      </c>
    </row>
    <row r="367" spans="1:24" x14ac:dyDescent="0.35">
      <c r="A367">
        <v>366</v>
      </c>
      <c r="B367">
        <v>731732</v>
      </c>
      <c r="C367" t="s">
        <v>583</v>
      </c>
      <c r="D367" t="s">
        <v>909</v>
      </c>
      <c r="E367" t="s">
        <v>594</v>
      </c>
      <c r="F367" s="1">
        <v>40884</v>
      </c>
      <c r="G367" s="1">
        <v>40884</v>
      </c>
      <c r="H367">
        <v>1</v>
      </c>
      <c r="I367">
        <v>2</v>
      </c>
      <c r="J367">
        <v>731</v>
      </c>
      <c r="K367">
        <v>1</v>
      </c>
      <c r="L367">
        <v>1</v>
      </c>
      <c r="M367">
        <v>1</v>
      </c>
      <c r="N367">
        <v>0</v>
      </c>
      <c r="O367">
        <v>1</v>
      </c>
      <c r="P367">
        <v>2</v>
      </c>
      <c r="Q367">
        <v>1</v>
      </c>
      <c r="R367">
        <v>2</v>
      </c>
      <c r="S367">
        <v>0</v>
      </c>
      <c r="T367">
        <v>0</v>
      </c>
      <c r="U367" t="s">
        <v>1335</v>
      </c>
      <c r="V367" t="s">
        <v>1336</v>
      </c>
      <c r="W367" t="s">
        <v>1337</v>
      </c>
    </row>
    <row r="368" spans="1:24" x14ac:dyDescent="0.35">
      <c r="A368">
        <v>367</v>
      </c>
      <c r="B368">
        <v>731732</v>
      </c>
      <c r="C368" t="s">
        <v>583</v>
      </c>
      <c r="D368" t="s">
        <v>909</v>
      </c>
      <c r="E368" t="s">
        <v>1338</v>
      </c>
      <c r="F368" s="1">
        <v>40897</v>
      </c>
      <c r="G368" s="1">
        <v>40897</v>
      </c>
      <c r="H368">
        <v>3</v>
      </c>
      <c r="I368">
        <v>1</v>
      </c>
      <c r="J368">
        <v>731</v>
      </c>
      <c r="K368">
        <v>1</v>
      </c>
      <c r="L368">
        <v>0</v>
      </c>
      <c r="M368">
        <v>1</v>
      </c>
      <c r="N368">
        <v>0</v>
      </c>
      <c r="O368">
        <v>0</v>
      </c>
      <c r="P368">
        <v>2</v>
      </c>
      <c r="Q368">
        <v>1</v>
      </c>
      <c r="R368">
        <v>2</v>
      </c>
      <c r="S368">
        <v>0</v>
      </c>
      <c r="T368">
        <v>0</v>
      </c>
      <c r="U368" t="s">
        <v>1339</v>
      </c>
      <c r="V368" t="s">
        <v>1336</v>
      </c>
      <c r="W368" t="s">
        <v>1337</v>
      </c>
    </row>
    <row r="369" spans="1:29" x14ac:dyDescent="0.35">
      <c r="A369">
        <v>368</v>
      </c>
      <c r="B369">
        <v>731732</v>
      </c>
      <c r="C369" t="s">
        <v>583</v>
      </c>
      <c r="D369" t="s">
        <v>909</v>
      </c>
      <c r="E369" t="s">
        <v>1340</v>
      </c>
      <c r="F369" s="1">
        <v>41300</v>
      </c>
      <c r="G369" s="1">
        <v>41353</v>
      </c>
      <c r="H369">
        <v>3</v>
      </c>
      <c r="I369">
        <v>1</v>
      </c>
      <c r="J369">
        <v>731</v>
      </c>
      <c r="K369">
        <v>2</v>
      </c>
      <c r="L369">
        <v>0</v>
      </c>
      <c r="M369">
        <v>1</v>
      </c>
      <c r="N369">
        <v>0</v>
      </c>
      <c r="O369">
        <v>0</v>
      </c>
      <c r="P369">
        <v>3</v>
      </c>
      <c r="Q369">
        <v>2</v>
      </c>
      <c r="R369">
        <v>9</v>
      </c>
      <c r="S369">
        <v>1</v>
      </c>
      <c r="T369">
        <v>0</v>
      </c>
      <c r="U369" t="s">
        <v>1341</v>
      </c>
      <c r="V369" t="s">
        <v>1342</v>
      </c>
      <c r="W369" t="s">
        <v>1343</v>
      </c>
    </row>
    <row r="370" spans="1:29" x14ac:dyDescent="0.35">
      <c r="A370">
        <v>369</v>
      </c>
      <c r="B370">
        <v>731732</v>
      </c>
      <c r="C370" t="s">
        <v>583</v>
      </c>
      <c r="D370" t="s">
        <v>909</v>
      </c>
      <c r="E370" t="s">
        <v>1344</v>
      </c>
      <c r="F370" s="1">
        <v>41353</v>
      </c>
      <c r="G370" s="1">
        <v>41353</v>
      </c>
      <c r="H370">
        <v>4.0999999999999996</v>
      </c>
      <c r="I370">
        <v>1</v>
      </c>
      <c r="J370">
        <v>731</v>
      </c>
      <c r="K370">
        <v>4</v>
      </c>
      <c r="L370">
        <v>0</v>
      </c>
      <c r="M370">
        <v>1</v>
      </c>
      <c r="N370">
        <v>0</v>
      </c>
      <c r="O370">
        <v>0</v>
      </c>
      <c r="P370">
        <v>4</v>
      </c>
      <c r="Q370">
        <v>1</v>
      </c>
      <c r="R370">
        <v>9</v>
      </c>
      <c r="S370">
        <v>0</v>
      </c>
      <c r="T370">
        <v>0</v>
      </c>
      <c r="U370" t="s">
        <v>1345</v>
      </c>
      <c r="V370" t="s">
        <v>1346</v>
      </c>
      <c r="W370" t="s">
        <v>1347</v>
      </c>
    </row>
    <row r="371" spans="1:29" x14ac:dyDescent="0.35">
      <c r="A371">
        <v>370</v>
      </c>
      <c r="B371">
        <v>731732</v>
      </c>
      <c r="C371" t="s">
        <v>583</v>
      </c>
      <c r="D371" t="s">
        <v>909</v>
      </c>
      <c r="E371" t="s">
        <v>1348</v>
      </c>
      <c r="F371" s="1">
        <v>41368</v>
      </c>
      <c r="G371" s="1">
        <v>42415</v>
      </c>
      <c r="H371">
        <v>4.2</v>
      </c>
      <c r="I371">
        <v>3</v>
      </c>
      <c r="J371">
        <v>731</v>
      </c>
      <c r="K371">
        <v>3</v>
      </c>
      <c r="L371">
        <v>0</v>
      </c>
      <c r="M371">
        <v>1</v>
      </c>
      <c r="N371">
        <v>0</v>
      </c>
      <c r="O371">
        <v>0</v>
      </c>
      <c r="P371">
        <v>4</v>
      </c>
      <c r="Q371">
        <v>2</v>
      </c>
      <c r="R371">
        <v>9</v>
      </c>
      <c r="S371">
        <v>0</v>
      </c>
      <c r="T371">
        <v>0</v>
      </c>
      <c r="U371" t="s">
        <v>1349</v>
      </c>
      <c r="V371" t="s">
        <v>1346</v>
      </c>
      <c r="W371" t="s">
        <v>1347</v>
      </c>
    </row>
    <row r="372" spans="1:29" x14ac:dyDescent="0.35">
      <c r="A372">
        <v>371</v>
      </c>
      <c r="B372">
        <v>731732</v>
      </c>
      <c r="C372" t="s">
        <v>583</v>
      </c>
      <c r="D372" t="s">
        <v>909</v>
      </c>
      <c r="E372" t="s">
        <v>1350</v>
      </c>
      <c r="F372" s="1">
        <v>41567</v>
      </c>
      <c r="G372" s="1">
        <v>42438</v>
      </c>
      <c r="H372">
        <v>3</v>
      </c>
      <c r="I372">
        <v>1</v>
      </c>
      <c r="J372">
        <v>731</v>
      </c>
      <c r="K372">
        <v>3</v>
      </c>
      <c r="L372">
        <v>0</v>
      </c>
      <c r="M372">
        <v>1</v>
      </c>
      <c r="N372">
        <v>0</v>
      </c>
      <c r="O372">
        <v>0</v>
      </c>
      <c r="P372">
        <v>3</v>
      </c>
      <c r="Q372">
        <v>2</v>
      </c>
      <c r="R372">
        <v>8</v>
      </c>
      <c r="S372">
        <v>0</v>
      </c>
      <c r="T372">
        <v>0</v>
      </c>
      <c r="U372" t="s">
        <v>1351</v>
      </c>
      <c r="V372" t="s">
        <v>1352</v>
      </c>
      <c r="W372" t="s">
        <v>1353</v>
      </c>
    </row>
    <row r="373" spans="1:29" x14ac:dyDescent="0.35">
      <c r="A373">
        <v>372</v>
      </c>
      <c r="B373">
        <v>731732</v>
      </c>
      <c r="C373" t="s">
        <v>583</v>
      </c>
      <c r="D373" t="s">
        <v>909</v>
      </c>
      <c r="E373" t="s">
        <v>1354</v>
      </c>
      <c r="F373" s="1">
        <v>41567</v>
      </c>
      <c r="G373" s="1">
        <v>42438</v>
      </c>
      <c r="H373">
        <v>2</v>
      </c>
      <c r="I373">
        <v>1</v>
      </c>
      <c r="J373">
        <v>731</v>
      </c>
      <c r="K373">
        <v>1</v>
      </c>
      <c r="L373">
        <v>1</v>
      </c>
      <c r="M373">
        <v>1</v>
      </c>
      <c r="N373">
        <v>0</v>
      </c>
      <c r="O373">
        <v>0</v>
      </c>
      <c r="P373">
        <v>4</v>
      </c>
      <c r="Q373">
        <v>1</v>
      </c>
      <c r="R373">
        <v>15</v>
      </c>
      <c r="S373">
        <v>0</v>
      </c>
      <c r="T373">
        <v>0</v>
      </c>
      <c r="U373" t="s">
        <v>1355</v>
      </c>
      <c r="V373" t="s">
        <v>1352</v>
      </c>
      <c r="W373" t="s">
        <v>1353</v>
      </c>
    </row>
    <row r="374" spans="1:29" x14ac:dyDescent="0.35">
      <c r="A374">
        <v>373</v>
      </c>
      <c r="B374">
        <v>731732</v>
      </c>
      <c r="C374" t="s">
        <v>583</v>
      </c>
      <c r="D374" t="s">
        <v>909</v>
      </c>
      <c r="E374" t="s">
        <v>1356</v>
      </c>
      <c r="F374" s="1">
        <v>41827</v>
      </c>
      <c r="G374" s="1">
        <v>42282</v>
      </c>
      <c r="H374">
        <v>3</v>
      </c>
      <c r="I374">
        <v>1</v>
      </c>
      <c r="J374">
        <v>731</v>
      </c>
      <c r="K374">
        <v>3</v>
      </c>
      <c r="L374">
        <v>0</v>
      </c>
      <c r="M374">
        <v>1</v>
      </c>
      <c r="N374">
        <v>0</v>
      </c>
      <c r="O374">
        <v>0</v>
      </c>
      <c r="P374">
        <v>3</v>
      </c>
      <c r="Q374">
        <v>2</v>
      </c>
      <c r="R374">
        <v>15</v>
      </c>
      <c r="S374">
        <v>0</v>
      </c>
      <c r="T374">
        <v>0</v>
      </c>
      <c r="U374" t="s">
        <v>1357</v>
      </c>
      <c r="V374" t="s">
        <v>1358</v>
      </c>
      <c r="W374" t="s">
        <v>1359</v>
      </c>
    </row>
    <row r="375" spans="1:29" x14ac:dyDescent="0.35">
      <c r="A375">
        <v>374</v>
      </c>
      <c r="B375">
        <v>731732</v>
      </c>
      <c r="C375" t="s">
        <v>583</v>
      </c>
      <c r="D375" t="s">
        <v>909</v>
      </c>
      <c r="E375" t="s">
        <v>1360</v>
      </c>
      <c r="F375" s="1">
        <v>41982</v>
      </c>
      <c r="G375" s="1">
        <v>41985</v>
      </c>
      <c r="H375">
        <v>3</v>
      </c>
      <c r="I375">
        <v>1</v>
      </c>
      <c r="J375">
        <v>731</v>
      </c>
      <c r="K375">
        <v>3</v>
      </c>
      <c r="L375">
        <v>0</v>
      </c>
      <c r="M375">
        <v>1</v>
      </c>
      <c r="N375">
        <v>0</v>
      </c>
      <c r="O375">
        <v>0</v>
      </c>
      <c r="P375">
        <v>2</v>
      </c>
      <c r="Q375">
        <v>2</v>
      </c>
      <c r="R375">
        <v>14</v>
      </c>
      <c r="S375">
        <v>0</v>
      </c>
      <c r="T375">
        <v>0</v>
      </c>
      <c r="U375" t="s">
        <v>1361</v>
      </c>
      <c r="V375" t="s">
        <v>1362</v>
      </c>
      <c r="W375" t="s">
        <v>1363</v>
      </c>
    </row>
    <row r="376" spans="1:29" x14ac:dyDescent="0.35">
      <c r="A376">
        <v>375</v>
      </c>
      <c r="B376">
        <v>731732</v>
      </c>
      <c r="C376" t="s">
        <v>583</v>
      </c>
      <c r="D376" t="s">
        <v>909</v>
      </c>
      <c r="E376" t="s">
        <v>1364</v>
      </c>
      <c r="F376" s="1">
        <v>42280</v>
      </c>
      <c r="G376" s="1">
        <v>42297</v>
      </c>
      <c r="H376">
        <v>3</v>
      </c>
      <c r="I376">
        <v>2</v>
      </c>
      <c r="J376">
        <v>731</v>
      </c>
      <c r="K376">
        <v>2</v>
      </c>
      <c r="L376">
        <v>0</v>
      </c>
      <c r="M376">
        <v>1</v>
      </c>
      <c r="N376">
        <v>0</v>
      </c>
      <c r="O376">
        <v>0</v>
      </c>
      <c r="P376">
        <v>3</v>
      </c>
      <c r="Q376">
        <v>2</v>
      </c>
      <c r="R376">
        <v>11</v>
      </c>
      <c r="S376">
        <v>0</v>
      </c>
      <c r="T376">
        <v>0</v>
      </c>
      <c r="U376" t="s">
        <v>1365</v>
      </c>
      <c r="V376" t="s">
        <v>1366</v>
      </c>
      <c r="W376" t="s">
        <v>1367</v>
      </c>
    </row>
    <row r="377" spans="1:29" x14ac:dyDescent="0.35">
      <c r="A377">
        <v>376</v>
      </c>
      <c r="B377">
        <v>731732</v>
      </c>
      <c r="C377" t="s">
        <v>583</v>
      </c>
      <c r="D377" t="s">
        <v>909</v>
      </c>
      <c r="E377" t="s">
        <v>1368</v>
      </c>
      <c r="F377" s="1">
        <v>42491</v>
      </c>
      <c r="G377" s="1">
        <v>42583</v>
      </c>
      <c r="H377">
        <v>3</v>
      </c>
      <c r="I377">
        <v>2</v>
      </c>
      <c r="J377">
        <v>731</v>
      </c>
      <c r="K377">
        <v>2</v>
      </c>
      <c r="L377">
        <v>0</v>
      </c>
      <c r="M377">
        <v>1</v>
      </c>
      <c r="N377">
        <v>0</v>
      </c>
      <c r="O377">
        <v>0</v>
      </c>
      <c r="P377">
        <v>3</v>
      </c>
      <c r="Q377">
        <v>2</v>
      </c>
      <c r="R377">
        <v>11</v>
      </c>
      <c r="S377">
        <v>0</v>
      </c>
      <c r="T377">
        <v>0</v>
      </c>
      <c r="U377" t="s">
        <v>1369</v>
      </c>
      <c r="V377" t="s">
        <v>1370</v>
      </c>
      <c r="W377" t="s">
        <v>1371</v>
      </c>
    </row>
    <row r="378" spans="1:29" x14ac:dyDescent="0.35">
      <c r="A378">
        <v>377</v>
      </c>
      <c r="B378">
        <v>731732</v>
      </c>
      <c r="C378" t="s">
        <v>583</v>
      </c>
      <c r="D378" t="s">
        <v>909</v>
      </c>
      <c r="E378" t="s">
        <v>1372</v>
      </c>
      <c r="F378" s="1">
        <v>42491</v>
      </c>
      <c r="G378" s="1">
        <v>42583</v>
      </c>
      <c r="H378">
        <v>3</v>
      </c>
      <c r="I378">
        <v>2</v>
      </c>
      <c r="J378">
        <v>731</v>
      </c>
      <c r="K378">
        <v>2</v>
      </c>
      <c r="L378">
        <v>0</v>
      </c>
      <c r="M378">
        <v>1</v>
      </c>
      <c r="N378">
        <v>0</v>
      </c>
      <c r="O378">
        <v>0</v>
      </c>
      <c r="P378">
        <v>3</v>
      </c>
      <c r="Q378">
        <v>2</v>
      </c>
      <c r="R378">
        <v>11</v>
      </c>
      <c r="S378">
        <v>0</v>
      </c>
      <c r="T378">
        <v>0</v>
      </c>
      <c r="U378" t="s">
        <v>1369</v>
      </c>
      <c r="V378" t="s">
        <v>1371</v>
      </c>
      <c r="W378" t="s">
        <v>1373</v>
      </c>
    </row>
    <row r="379" spans="1:29" x14ac:dyDescent="0.35">
      <c r="A379">
        <v>378</v>
      </c>
      <c r="B379">
        <v>731732</v>
      </c>
      <c r="C379" t="s">
        <v>583</v>
      </c>
      <c r="D379" t="s">
        <v>909</v>
      </c>
      <c r="E379" t="s">
        <v>1374</v>
      </c>
      <c r="F379" s="1">
        <v>42614</v>
      </c>
      <c r="G379" s="1">
        <v>42643</v>
      </c>
      <c r="H379">
        <v>3</v>
      </c>
      <c r="I379">
        <v>3</v>
      </c>
      <c r="J379">
        <v>731</v>
      </c>
      <c r="K379">
        <v>3</v>
      </c>
      <c r="L379">
        <v>0</v>
      </c>
      <c r="M379">
        <v>1</v>
      </c>
      <c r="N379">
        <v>0</v>
      </c>
      <c r="O379">
        <v>0</v>
      </c>
      <c r="P379">
        <v>3</v>
      </c>
      <c r="Q379">
        <v>2</v>
      </c>
      <c r="R379">
        <v>11</v>
      </c>
      <c r="S379">
        <v>0</v>
      </c>
      <c r="T379">
        <v>0</v>
      </c>
      <c r="U379" t="s">
        <v>1375</v>
      </c>
      <c r="V379" t="s">
        <v>1376</v>
      </c>
      <c r="W379" t="s">
        <v>1377</v>
      </c>
      <c r="AC379" t="s">
        <v>1378</v>
      </c>
    </row>
    <row r="380" spans="1:29" x14ac:dyDescent="0.35">
      <c r="A380">
        <v>379</v>
      </c>
      <c r="B380">
        <v>731732</v>
      </c>
      <c r="C380" t="s">
        <v>583</v>
      </c>
      <c r="D380" t="s">
        <v>909</v>
      </c>
      <c r="E380" t="s">
        <v>1379</v>
      </c>
      <c r="F380" s="1">
        <v>42618</v>
      </c>
      <c r="G380" s="1">
        <v>42710</v>
      </c>
      <c r="H380">
        <v>3</v>
      </c>
      <c r="I380">
        <v>3</v>
      </c>
      <c r="J380">
        <v>731</v>
      </c>
      <c r="K380">
        <v>3</v>
      </c>
      <c r="L380">
        <v>0</v>
      </c>
      <c r="M380">
        <v>1</v>
      </c>
      <c r="N380">
        <v>0</v>
      </c>
      <c r="O380">
        <v>0</v>
      </c>
      <c r="P380">
        <v>4</v>
      </c>
      <c r="Q380">
        <v>2</v>
      </c>
      <c r="R380">
        <v>11</v>
      </c>
      <c r="S380">
        <v>0</v>
      </c>
      <c r="T380">
        <v>0</v>
      </c>
      <c r="U380" t="s">
        <v>1380</v>
      </c>
      <c r="V380" t="s">
        <v>1381</v>
      </c>
      <c r="W380" t="s">
        <v>1382</v>
      </c>
      <c r="X380" t="s">
        <v>1383</v>
      </c>
      <c r="Y380" t="s">
        <v>1384</v>
      </c>
    </row>
    <row r="381" spans="1:29" x14ac:dyDescent="0.35">
      <c r="A381">
        <v>380</v>
      </c>
      <c r="B381">
        <v>731732</v>
      </c>
      <c r="C381" t="s">
        <v>583</v>
      </c>
      <c r="D381" t="s">
        <v>909</v>
      </c>
      <c r="E381" t="s">
        <v>1385</v>
      </c>
      <c r="F381" s="1">
        <v>42618</v>
      </c>
      <c r="G381" s="1">
        <v>42710</v>
      </c>
      <c r="H381">
        <v>3</v>
      </c>
      <c r="I381">
        <v>3</v>
      </c>
      <c r="J381">
        <v>731</v>
      </c>
      <c r="K381">
        <v>3</v>
      </c>
      <c r="L381">
        <v>0</v>
      </c>
      <c r="M381">
        <v>1</v>
      </c>
      <c r="N381">
        <v>0</v>
      </c>
      <c r="O381">
        <v>0</v>
      </c>
      <c r="P381">
        <v>4</v>
      </c>
      <c r="Q381">
        <v>1</v>
      </c>
      <c r="R381">
        <v>11</v>
      </c>
      <c r="S381">
        <v>0</v>
      </c>
      <c r="T381">
        <v>0</v>
      </c>
      <c r="U381" t="s">
        <v>1380</v>
      </c>
      <c r="V381" t="s">
        <v>1386</v>
      </c>
      <c r="W381" t="s">
        <v>1382</v>
      </c>
      <c r="X381" t="s">
        <v>1383</v>
      </c>
    </row>
    <row r="382" spans="1:29" x14ac:dyDescent="0.35">
      <c r="A382">
        <v>381</v>
      </c>
      <c r="B382">
        <v>731732</v>
      </c>
      <c r="C382" t="s">
        <v>583</v>
      </c>
      <c r="D382" t="s">
        <v>909</v>
      </c>
      <c r="E382" t="s">
        <v>1387</v>
      </c>
      <c r="F382" s="1">
        <v>42767</v>
      </c>
      <c r="G382" s="1">
        <v>42794</v>
      </c>
      <c r="H382">
        <v>4.2</v>
      </c>
      <c r="I382">
        <v>1</v>
      </c>
      <c r="J382">
        <v>731</v>
      </c>
      <c r="K382">
        <v>1</v>
      </c>
      <c r="L382">
        <v>0</v>
      </c>
      <c r="M382">
        <v>1</v>
      </c>
      <c r="N382">
        <v>0</v>
      </c>
      <c r="O382">
        <v>0</v>
      </c>
      <c r="P382">
        <v>4</v>
      </c>
      <c r="Q382">
        <v>1</v>
      </c>
      <c r="R382">
        <v>9</v>
      </c>
      <c r="S382">
        <v>0</v>
      </c>
      <c r="T382">
        <v>0</v>
      </c>
      <c r="U382" t="s">
        <v>1388</v>
      </c>
      <c r="V382" t="s">
        <v>1389</v>
      </c>
      <c r="W382" t="s">
        <v>1390</v>
      </c>
      <c r="X382" t="s">
        <v>1391</v>
      </c>
    </row>
    <row r="383" spans="1:29" x14ac:dyDescent="0.35">
      <c r="A383">
        <v>382</v>
      </c>
      <c r="B383">
        <v>731732</v>
      </c>
      <c r="C383" t="s">
        <v>583</v>
      </c>
      <c r="D383" t="s">
        <v>909</v>
      </c>
      <c r="E383" t="s">
        <v>1392</v>
      </c>
      <c r="F383" s="1">
        <v>42767</v>
      </c>
      <c r="G383" s="1">
        <v>42767</v>
      </c>
      <c r="H383">
        <v>3</v>
      </c>
      <c r="I383">
        <v>1</v>
      </c>
      <c r="J383">
        <v>731</v>
      </c>
      <c r="K383">
        <v>1</v>
      </c>
      <c r="L383">
        <v>0</v>
      </c>
      <c r="M383">
        <v>1</v>
      </c>
      <c r="N383">
        <v>0</v>
      </c>
      <c r="O383">
        <v>0</v>
      </c>
      <c r="P383">
        <v>4</v>
      </c>
      <c r="Q383">
        <v>1</v>
      </c>
      <c r="R383">
        <v>9</v>
      </c>
      <c r="S383">
        <v>0</v>
      </c>
      <c r="T383">
        <v>1</v>
      </c>
      <c r="U383" t="s">
        <v>1393</v>
      </c>
      <c r="V383" t="s">
        <v>1394</v>
      </c>
    </row>
    <row r="384" spans="1:29" x14ac:dyDescent="0.35">
      <c r="A384">
        <v>383</v>
      </c>
      <c r="B384">
        <v>731732</v>
      </c>
      <c r="C384" t="s">
        <v>583</v>
      </c>
      <c r="D384" t="s">
        <v>909</v>
      </c>
      <c r="E384" t="s">
        <v>1395</v>
      </c>
      <c r="F384" s="1">
        <v>42826</v>
      </c>
      <c r="G384" s="1">
        <v>42855</v>
      </c>
      <c r="H384">
        <v>3</v>
      </c>
      <c r="I384">
        <v>3</v>
      </c>
      <c r="J384">
        <v>731</v>
      </c>
      <c r="K384">
        <v>3</v>
      </c>
      <c r="L384">
        <v>0</v>
      </c>
      <c r="M384">
        <v>1</v>
      </c>
      <c r="N384">
        <v>0</v>
      </c>
      <c r="O384">
        <v>0</v>
      </c>
      <c r="P384">
        <v>3</v>
      </c>
      <c r="Q384">
        <v>2</v>
      </c>
      <c r="R384">
        <v>6</v>
      </c>
      <c r="S384">
        <v>0</v>
      </c>
      <c r="T384">
        <v>0</v>
      </c>
      <c r="U384" t="s">
        <v>610</v>
      </c>
      <c r="V384" t="s">
        <v>613</v>
      </c>
      <c r="W384" t="s">
        <v>612</v>
      </c>
      <c r="X384" t="s">
        <v>611</v>
      </c>
    </row>
    <row r="385" spans="1:24" x14ac:dyDescent="0.35">
      <c r="A385">
        <v>384</v>
      </c>
      <c r="B385">
        <v>731732</v>
      </c>
      <c r="C385" t="s">
        <v>583</v>
      </c>
      <c r="D385" t="s">
        <v>909</v>
      </c>
      <c r="E385" t="s">
        <v>1396</v>
      </c>
      <c r="F385" s="1">
        <v>42915</v>
      </c>
      <c r="G385" s="1">
        <v>42915</v>
      </c>
      <c r="H385">
        <v>3</v>
      </c>
      <c r="I385">
        <v>1</v>
      </c>
      <c r="J385">
        <v>731</v>
      </c>
      <c r="K385">
        <v>1</v>
      </c>
      <c r="L385">
        <v>0</v>
      </c>
      <c r="M385">
        <v>1</v>
      </c>
      <c r="N385">
        <v>0</v>
      </c>
      <c r="O385">
        <v>0</v>
      </c>
      <c r="P385">
        <v>4</v>
      </c>
      <c r="Q385">
        <v>1</v>
      </c>
      <c r="R385">
        <v>9</v>
      </c>
      <c r="S385">
        <v>0</v>
      </c>
      <c r="T385">
        <v>0</v>
      </c>
      <c r="U385" t="s">
        <v>1397</v>
      </c>
      <c r="V385" t="s">
        <v>1389</v>
      </c>
      <c r="W385" t="s">
        <v>1390</v>
      </c>
      <c r="X385" t="s">
        <v>1391</v>
      </c>
    </row>
    <row r="386" spans="1:24" x14ac:dyDescent="0.35">
      <c r="A386">
        <v>385</v>
      </c>
      <c r="B386">
        <v>731732</v>
      </c>
      <c r="C386" t="s">
        <v>583</v>
      </c>
      <c r="D386" t="s">
        <v>909</v>
      </c>
      <c r="E386" t="s">
        <v>1398</v>
      </c>
      <c r="F386" s="1">
        <v>42917</v>
      </c>
      <c r="G386" s="1">
        <v>42947</v>
      </c>
      <c r="H386">
        <v>4.2</v>
      </c>
      <c r="I386">
        <v>1</v>
      </c>
      <c r="J386">
        <v>731</v>
      </c>
      <c r="K386">
        <v>1</v>
      </c>
      <c r="L386">
        <v>0</v>
      </c>
      <c r="M386">
        <v>1</v>
      </c>
      <c r="N386">
        <v>0</v>
      </c>
      <c r="O386">
        <v>0</v>
      </c>
      <c r="P386">
        <v>4</v>
      </c>
      <c r="Q386">
        <v>1</v>
      </c>
      <c r="R386">
        <v>9</v>
      </c>
      <c r="S386">
        <v>0</v>
      </c>
      <c r="T386">
        <v>0</v>
      </c>
      <c r="U386" t="s">
        <v>1388</v>
      </c>
      <c r="V386" t="s">
        <v>1389</v>
      </c>
      <c r="W386" t="s">
        <v>1390</v>
      </c>
      <c r="X386" t="s">
        <v>1391</v>
      </c>
    </row>
    <row r="387" spans="1:24" x14ac:dyDescent="0.35">
      <c r="A387">
        <v>386</v>
      </c>
      <c r="B387">
        <v>731732</v>
      </c>
      <c r="C387" t="s">
        <v>583</v>
      </c>
      <c r="D387" t="s">
        <v>909</v>
      </c>
      <c r="E387" t="s">
        <v>1399</v>
      </c>
      <c r="F387" s="1">
        <v>43221</v>
      </c>
      <c r="G387" s="1">
        <v>43250</v>
      </c>
      <c r="H387">
        <v>3</v>
      </c>
      <c r="I387">
        <v>1</v>
      </c>
      <c r="J387">
        <v>731</v>
      </c>
      <c r="K387">
        <v>2</v>
      </c>
      <c r="L387">
        <v>0</v>
      </c>
      <c r="M387">
        <v>1</v>
      </c>
      <c r="N387">
        <v>0</v>
      </c>
      <c r="O387">
        <v>0</v>
      </c>
      <c r="P387">
        <v>2</v>
      </c>
      <c r="Q387">
        <v>1</v>
      </c>
      <c r="R387">
        <v>17</v>
      </c>
      <c r="S387">
        <v>0</v>
      </c>
      <c r="T387">
        <v>0</v>
      </c>
      <c r="U387" t="s">
        <v>1400</v>
      </c>
      <c r="V387" t="s">
        <v>1401</v>
      </c>
      <c r="W387" t="s">
        <v>1402</v>
      </c>
    </row>
    <row r="388" spans="1:24" x14ac:dyDescent="0.35">
      <c r="A388">
        <v>387</v>
      </c>
      <c r="B388">
        <v>731732</v>
      </c>
      <c r="C388" t="s">
        <v>583</v>
      </c>
      <c r="D388" t="s">
        <v>909</v>
      </c>
      <c r="E388" t="s">
        <v>1403</v>
      </c>
      <c r="F388" s="1">
        <v>43252</v>
      </c>
      <c r="G388" s="1">
        <v>43281</v>
      </c>
      <c r="H388">
        <v>4.2</v>
      </c>
      <c r="I388">
        <v>1</v>
      </c>
      <c r="J388">
        <v>731</v>
      </c>
      <c r="K388">
        <v>1</v>
      </c>
      <c r="L388">
        <v>0</v>
      </c>
      <c r="M388">
        <v>1</v>
      </c>
      <c r="N388">
        <v>0</v>
      </c>
      <c r="O388">
        <v>0</v>
      </c>
      <c r="P388">
        <v>4</v>
      </c>
      <c r="Q388">
        <v>1</v>
      </c>
      <c r="R388">
        <v>9</v>
      </c>
      <c r="S388">
        <v>0</v>
      </c>
      <c r="T388">
        <v>0</v>
      </c>
      <c r="U388" t="s">
        <v>1404</v>
      </c>
      <c r="V388" t="s">
        <v>1389</v>
      </c>
      <c r="W388" t="s">
        <v>1390</v>
      </c>
      <c r="X388" t="s">
        <v>1391</v>
      </c>
    </row>
    <row r="389" spans="1:24" x14ac:dyDescent="0.35">
      <c r="A389">
        <v>388</v>
      </c>
      <c r="B389">
        <v>731732</v>
      </c>
      <c r="C389" t="s">
        <v>583</v>
      </c>
      <c r="D389" t="s">
        <v>909</v>
      </c>
      <c r="E389" t="s">
        <v>1405</v>
      </c>
      <c r="F389" s="1">
        <v>43270</v>
      </c>
      <c r="G389" s="1">
        <v>43270</v>
      </c>
      <c r="H389">
        <v>3</v>
      </c>
      <c r="I389">
        <v>1</v>
      </c>
      <c r="J389">
        <v>731</v>
      </c>
      <c r="K389">
        <v>1</v>
      </c>
      <c r="L389">
        <v>0</v>
      </c>
      <c r="M389">
        <v>1</v>
      </c>
      <c r="N389">
        <v>0</v>
      </c>
      <c r="O389">
        <v>0</v>
      </c>
      <c r="P389">
        <v>4</v>
      </c>
      <c r="Q389">
        <v>1</v>
      </c>
      <c r="R389">
        <v>9</v>
      </c>
      <c r="S389">
        <v>0</v>
      </c>
      <c r="T389">
        <v>0</v>
      </c>
      <c r="U389" t="s">
        <v>1406</v>
      </c>
      <c r="V389" t="s">
        <v>1390</v>
      </c>
    </row>
    <row r="390" spans="1:24" x14ac:dyDescent="0.35">
      <c r="A390">
        <v>389</v>
      </c>
      <c r="B390">
        <v>731732</v>
      </c>
      <c r="C390" t="s">
        <v>583</v>
      </c>
      <c r="D390" t="s">
        <v>909</v>
      </c>
      <c r="E390" t="s">
        <v>1407</v>
      </c>
      <c r="F390" s="1">
        <v>43516</v>
      </c>
      <c r="G390" s="1">
        <v>43522</v>
      </c>
      <c r="H390">
        <v>3</v>
      </c>
      <c r="I390">
        <v>2</v>
      </c>
      <c r="J390">
        <v>731</v>
      </c>
      <c r="K390">
        <v>2</v>
      </c>
      <c r="L390">
        <v>0</v>
      </c>
      <c r="M390">
        <v>1</v>
      </c>
      <c r="N390">
        <v>0</v>
      </c>
      <c r="O390">
        <v>0</v>
      </c>
      <c r="P390">
        <v>2</v>
      </c>
      <c r="Q390">
        <v>1</v>
      </c>
      <c r="R390">
        <v>11</v>
      </c>
      <c r="S390">
        <v>0</v>
      </c>
      <c r="T390">
        <v>0</v>
      </c>
      <c r="U390" t="s">
        <v>1408</v>
      </c>
      <c r="V390" t="s">
        <v>1409</v>
      </c>
    </row>
    <row r="391" spans="1:24" x14ac:dyDescent="0.35">
      <c r="A391">
        <v>390</v>
      </c>
      <c r="B391">
        <v>731732</v>
      </c>
      <c r="C391" t="s">
        <v>583</v>
      </c>
      <c r="D391" t="s">
        <v>909</v>
      </c>
      <c r="E391" t="s">
        <v>1410</v>
      </c>
      <c r="F391" s="1">
        <v>43525</v>
      </c>
      <c r="G391" s="1">
        <v>43555</v>
      </c>
      <c r="H391">
        <v>4.2</v>
      </c>
      <c r="I391">
        <v>1</v>
      </c>
      <c r="J391">
        <v>731</v>
      </c>
      <c r="K391">
        <v>1</v>
      </c>
      <c r="L391">
        <v>0</v>
      </c>
      <c r="M391">
        <v>1</v>
      </c>
      <c r="N391">
        <v>0</v>
      </c>
      <c r="O391">
        <v>0</v>
      </c>
      <c r="P391">
        <v>4</v>
      </c>
      <c r="Q391">
        <v>1</v>
      </c>
      <c r="R391">
        <v>9</v>
      </c>
      <c r="S391">
        <v>0</v>
      </c>
      <c r="T391">
        <v>0</v>
      </c>
      <c r="U391" t="s">
        <v>1411</v>
      </c>
      <c r="V391" t="s">
        <v>1389</v>
      </c>
      <c r="W391" t="s">
        <v>1390</v>
      </c>
      <c r="X391" t="s">
        <v>1391</v>
      </c>
    </row>
    <row r="392" spans="1:24" x14ac:dyDescent="0.35">
      <c r="A392">
        <v>391</v>
      </c>
      <c r="B392">
        <v>731732</v>
      </c>
      <c r="C392" t="s">
        <v>583</v>
      </c>
      <c r="D392" t="s">
        <v>909</v>
      </c>
      <c r="E392" t="s">
        <v>1412</v>
      </c>
      <c r="F392" s="1">
        <v>43553</v>
      </c>
      <c r="G392" s="1">
        <v>43707</v>
      </c>
      <c r="H392">
        <v>3</v>
      </c>
      <c r="I392">
        <v>1</v>
      </c>
      <c r="J392">
        <v>731</v>
      </c>
      <c r="K392">
        <v>1</v>
      </c>
      <c r="L392">
        <v>0</v>
      </c>
      <c r="M392">
        <v>1</v>
      </c>
      <c r="N392">
        <v>0</v>
      </c>
      <c r="O392">
        <v>0</v>
      </c>
      <c r="P392">
        <v>4</v>
      </c>
      <c r="Q392">
        <v>1</v>
      </c>
      <c r="R392">
        <v>9</v>
      </c>
      <c r="S392">
        <v>0</v>
      </c>
      <c r="T392">
        <v>0</v>
      </c>
      <c r="U392" t="s">
        <v>1413</v>
      </c>
      <c r="V392" t="s">
        <v>254</v>
      </c>
      <c r="W392" t="s">
        <v>1414</v>
      </c>
      <c r="X392" t="s">
        <v>1415</v>
      </c>
    </row>
    <row r="393" spans="1:24" x14ac:dyDescent="0.35">
      <c r="A393">
        <v>392</v>
      </c>
      <c r="B393">
        <v>731732</v>
      </c>
      <c r="C393" t="s">
        <v>583</v>
      </c>
      <c r="D393" t="s">
        <v>909</v>
      </c>
      <c r="E393" t="s">
        <v>1416</v>
      </c>
      <c r="F393" s="1">
        <v>43797</v>
      </c>
      <c r="G393" s="1">
        <v>44153</v>
      </c>
      <c r="H393">
        <v>3</v>
      </c>
      <c r="I393">
        <v>1</v>
      </c>
      <c r="J393">
        <v>731</v>
      </c>
      <c r="K393">
        <v>3</v>
      </c>
      <c r="L393">
        <v>0</v>
      </c>
      <c r="M393">
        <v>1</v>
      </c>
      <c r="N393">
        <v>0</v>
      </c>
      <c r="O393">
        <v>0</v>
      </c>
      <c r="P393">
        <v>3</v>
      </c>
      <c r="Q393">
        <v>2</v>
      </c>
      <c r="R393">
        <v>9</v>
      </c>
      <c r="S393">
        <v>1</v>
      </c>
      <c r="T393">
        <v>0</v>
      </c>
      <c r="U393" t="s">
        <v>1417</v>
      </c>
      <c r="V393" t="s">
        <v>1418</v>
      </c>
    </row>
    <row r="394" spans="1:24" x14ac:dyDescent="0.35">
      <c r="A394">
        <v>393</v>
      </c>
      <c r="B394">
        <v>731732</v>
      </c>
      <c r="C394" t="s">
        <v>583</v>
      </c>
      <c r="D394" t="s">
        <v>909</v>
      </c>
      <c r="E394" t="s">
        <v>1419</v>
      </c>
      <c r="F394" s="1">
        <v>43983</v>
      </c>
      <c r="G394" s="1">
        <v>44004</v>
      </c>
      <c r="H394">
        <v>3</v>
      </c>
      <c r="I394">
        <v>1</v>
      </c>
      <c r="J394">
        <v>731</v>
      </c>
      <c r="K394">
        <v>2</v>
      </c>
      <c r="L394">
        <v>0</v>
      </c>
      <c r="M394">
        <v>0</v>
      </c>
      <c r="N394">
        <v>0</v>
      </c>
      <c r="O394">
        <v>0</v>
      </c>
      <c r="P394">
        <v>3</v>
      </c>
      <c r="Q394">
        <v>1</v>
      </c>
      <c r="R394">
        <v>12</v>
      </c>
      <c r="S394">
        <v>0</v>
      </c>
      <c r="T394">
        <v>0</v>
      </c>
      <c r="U394" t="s">
        <v>652</v>
      </c>
      <c r="V394" t="s">
        <v>1420</v>
      </c>
      <c r="W394" t="s">
        <v>649</v>
      </c>
      <c r="X394" t="s">
        <v>650</v>
      </c>
    </row>
    <row r="395" spans="1:24" x14ac:dyDescent="0.35">
      <c r="A395">
        <v>394</v>
      </c>
      <c r="B395">
        <v>731740</v>
      </c>
      <c r="C395" t="s">
        <v>583</v>
      </c>
      <c r="D395" t="s">
        <v>1158</v>
      </c>
      <c r="E395" t="s">
        <v>1421</v>
      </c>
      <c r="F395" s="1">
        <v>39998</v>
      </c>
      <c r="G395" s="1">
        <v>40001</v>
      </c>
      <c r="H395">
        <v>2</v>
      </c>
      <c r="I395">
        <v>2</v>
      </c>
      <c r="J395">
        <v>731</v>
      </c>
      <c r="K395">
        <v>1</v>
      </c>
      <c r="L395">
        <v>0</v>
      </c>
      <c r="M395">
        <v>1</v>
      </c>
      <c r="N395">
        <v>0</v>
      </c>
      <c r="O395">
        <v>0</v>
      </c>
      <c r="P395">
        <v>2</v>
      </c>
      <c r="Q395">
        <v>1</v>
      </c>
      <c r="R395">
        <v>11</v>
      </c>
      <c r="S395">
        <v>0</v>
      </c>
      <c r="T395">
        <v>0</v>
      </c>
      <c r="U395" t="s">
        <v>1422</v>
      </c>
      <c r="V395" t="s">
        <v>586</v>
      </c>
      <c r="W395" t="s">
        <v>587</v>
      </c>
    </row>
    <row r="396" spans="1:24" x14ac:dyDescent="0.35">
      <c r="A396">
        <v>395</v>
      </c>
      <c r="B396">
        <v>731740</v>
      </c>
      <c r="C396" t="s">
        <v>583</v>
      </c>
      <c r="D396" t="s">
        <v>1158</v>
      </c>
      <c r="E396" t="s">
        <v>1423</v>
      </c>
      <c r="F396" s="1">
        <v>43983</v>
      </c>
      <c r="G396" s="1">
        <v>44004</v>
      </c>
      <c r="H396">
        <v>3</v>
      </c>
      <c r="I396">
        <v>1</v>
      </c>
      <c r="J396">
        <v>731</v>
      </c>
      <c r="K396">
        <v>2</v>
      </c>
      <c r="L396">
        <v>0</v>
      </c>
      <c r="M396">
        <v>0</v>
      </c>
      <c r="N396">
        <v>0</v>
      </c>
      <c r="O396">
        <v>0</v>
      </c>
      <c r="P396">
        <v>3</v>
      </c>
      <c r="Q396">
        <v>1</v>
      </c>
      <c r="R396">
        <v>12</v>
      </c>
      <c r="S396">
        <v>0</v>
      </c>
      <c r="T396">
        <v>0</v>
      </c>
      <c r="U396" t="s">
        <v>652</v>
      </c>
      <c r="V396" t="s">
        <v>1420</v>
      </c>
      <c r="W396" t="s">
        <v>649</v>
      </c>
      <c r="X396" t="s">
        <v>650</v>
      </c>
    </row>
    <row r="397" spans="1:24" x14ac:dyDescent="0.35">
      <c r="A397">
        <v>396</v>
      </c>
      <c r="B397">
        <v>732740</v>
      </c>
      <c r="C397" t="s">
        <v>909</v>
      </c>
      <c r="D397" t="s">
        <v>1158</v>
      </c>
      <c r="E397" t="s">
        <v>1424</v>
      </c>
      <c r="F397" s="1">
        <v>36982</v>
      </c>
      <c r="G397" s="1">
        <v>36982</v>
      </c>
      <c r="H397">
        <v>2</v>
      </c>
      <c r="I397">
        <v>2</v>
      </c>
      <c r="J397">
        <v>732</v>
      </c>
      <c r="K397">
        <v>1</v>
      </c>
      <c r="L397">
        <v>1</v>
      </c>
      <c r="M397">
        <v>1</v>
      </c>
      <c r="N397">
        <v>0</v>
      </c>
      <c r="O397">
        <v>0</v>
      </c>
      <c r="P397">
        <v>2</v>
      </c>
      <c r="Q397">
        <v>1</v>
      </c>
      <c r="R397">
        <v>11</v>
      </c>
      <c r="S397">
        <v>0</v>
      </c>
      <c r="T397">
        <v>0</v>
      </c>
      <c r="U397" t="s">
        <v>1425</v>
      </c>
      <c r="V397" t="s">
        <v>1426</v>
      </c>
    </row>
    <row r="398" spans="1:24" x14ac:dyDescent="0.35">
      <c r="A398">
        <v>397</v>
      </c>
      <c r="B398">
        <v>732740</v>
      </c>
      <c r="C398" t="s">
        <v>909</v>
      </c>
      <c r="D398" t="s">
        <v>1158</v>
      </c>
      <c r="E398" t="s">
        <v>1427</v>
      </c>
      <c r="F398" s="1">
        <v>37993</v>
      </c>
      <c r="G398" s="1">
        <v>38000</v>
      </c>
      <c r="H398">
        <v>2</v>
      </c>
      <c r="I398">
        <v>1</v>
      </c>
      <c r="J398">
        <v>732</v>
      </c>
      <c r="K398">
        <v>1</v>
      </c>
      <c r="L398">
        <v>1</v>
      </c>
      <c r="M398">
        <v>1</v>
      </c>
      <c r="N398">
        <v>0</v>
      </c>
      <c r="O398">
        <v>0</v>
      </c>
      <c r="P398">
        <v>2</v>
      </c>
      <c r="Q398">
        <v>1</v>
      </c>
      <c r="R398">
        <v>11</v>
      </c>
      <c r="S398">
        <v>0</v>
      </c>
      <c r="T398">
        <v>0</v>
      </c>
      <c r="U398" t="s">
        <v>1428</v>
      </c>
      <c r="V398" t="s">
        <v>1429</v>
      </c>
      <c r="W398" t="s">
        <v>1430</v>
      </c>
    </row>
    <row r="399" spans="1:24" x14ac:dyDescent="0.35">
      <c r="A399">
        <v>398</v>
      </c>
      <c r="B399">
        <v>732740</v>
      </c>
      <c r="C399" t="s">
        <v>909</v>
      </c>
      <c r="D399" t="s">
        <v>1158</v>
      </c>
      <c r="E399" t="s">
        <v>1431</v>
      </c>
      <c r="F399" s="1">
        <v>37993</v>
      </c>
      <c r="G399" s="1">
        <v>38000</v>
      </c>
      <c r="H399">
        <v>2</v>
      </c>
      <c r="I399">
        <v>2</v>
      </c>
      <c r="J399">
        <v>740</v>
      </c>
      <c r="K399">
        <v>1</v>
      </c>
      <c r="L399">
        <v>1</v>
      </c>
      <c r="M399">
        <v>1</v>
      </c>
      <c r="N399">
        <v>0</v>
      </c>
      <c r="O399">
        <v>0</v>
      </c>
      <c r="P399">
        <v>2</v>
      </c>
      <c r="Q399">
        <v>1</v>
      </c>
      <c r="R399">
        <v>2</v>
      </c>
      <c r="S399">
        <v>0</v>
      </c>
      <c r="T399">
        <v>0</v>
      </c>
      <c r="U399" t="s">
        <v>1432</v>
      </c>
      <c r="V399" t="s">
        <v>1433</v>
      </c>
      <c r="W399" t="s">
        <v>1434</v>
      </c>
    </row>
    <row r="400" spans="1:24" x14ac:dyDescent="0.35">
      <c r="A400">
        <v>399</v>
      </c>
      <c r="B400">
        <v>732740</v>
      </c>
      <c r="C400" t="s">
        <v>909</v>
      </c>
      <c r="D400" t="s">
        <v>1158</v>
      </c>
      <c r="E400" t="s">
        <v>1435</v>
      </c>
      <c r="F400" s="1">
        <v>38431</v>
      </c>
      <c r="G400" s="1">
        <v>38431</v>
      </c>
      <c r="H400">
        <v>2</v>
      </c>
      <c r="I400">
        <v>2</v>
      </c>
      <c r="J400">
        <v>740</v>
      </c>
      <c r="K400">
        <v>1</v>
      </c>
      <c r="L400">
        <v>1</v>
      </c>
      <c r="M400">
        <v>1</v>
      </c>
      <c r="N400">
        <v>0</v>
      </c>
      <c r="O400">
        <v>0</v>
      </c>
      <c r="P400">
        <v>2</v>
      </c>
      <c r="Q400">
        <v>1</v>
      </c>
      <c r="R400">
        <v>11</v>
      </c>
      <c r="S400">
        <v>0</v>
      </c>
      <c r="T400">
        <v>0</v>
      </c>
      <c r="U400" t="s">
        <v>1436</v>
      </c>
      <c r="V400" t="s">
        <v>1437</v>
      </c>
      <c r="W400" t="s">
        <v>1438</v>
      </c>
    </row>
    <row r="401" spans="1:24" x14ac:dyDescent="0.35">
      <c r="A401">
        <v>400</v>
      </c>
      <c r="B401">
        <v>732740</v>
      </c>
      <c r="C401" t="s">
        <v>909</v>
      </c>
      <c r="D401" t="s">
        <v>1158</v>
      </c>
      <c r="E401" t="s">
        <v>1439</v>
      </c>
      <c r="F401" s="1">
        <v>39448</v>
      </c>
      <c r="G401" s="1">
        <v>41952</v>
      </c>
      <c r="H401">
        <v>3</v>
      </c>
      <c r="I401">
        <v>2</v>
      </c>
      <c r="J401">
        <v>732</v>
      </c>
      <c r="K401">
        <v>2</v>
      </c>
      <c r="L401">
        <v>0</v>
      </c>
      <c r="M401">
        <v>1</v>
      </c>
      <c r="N401">
        <v>0</v>
      </c>
      <c r="O401">
        <v>0</v>
      </c>
      <c r="P401">
        <v>4</v>
      </c>
      <c r="Q401">
        <v>2</v>
      </c>
      <c r="R401">
        <v>12</v>
      </c>
      <c r="S401">
        <v>1</v>
      </c>
      <c r="T401">
        <v>0</v>
      </c>
      <c r="U401" t="s">
        <v>1310</v>
      </c>
      <c r="V401" t="s">
        <v>1311</v>
      </c>
      <c r="W401" t="s">
        <v>1312</v>
      </c>
      <c r="X401" t="s">
        <v>1313</v>
      </c>
    </row>
    <row r="402" spans="1:24" x14ac:dyDescent="0.35">
      <c r="A402">
        <v>401</v>
      </c>
      <c r="B402">
        <v>732740</v>
      </c>
      <c r="C402" t="s">
        <v>909</v>
      </c>
      <c r="D402" t="s">
        <v>1158</v>
      </c>
      <c r="E402" t="s">
        <v>1440</v>
      </c>
      <c r="F402" s="1">
        <v>40238</v>
      </c>
      <c r="G402" s="1">
        <v>40238</v>
      </c>
      <c r="H402">
        <v>2</v>
      </c>
      <c r="I402">
        <v>2</v>
      </c>
      <c r="J402">
        <v>732</v>
      </c>
      <c r="K402">
        <v>1</v>
      </c>
      <c r="L402">
        <v>1</v>
      </c>
      <c r="M402">
        <v>1</v>
      </c>
      <c r="N402">
        <v>0</v>
      </c>
      <c r="O402">
        <v>0</v>
      </c>
      <c r="P402">
        <v>2</v>
      </c>
      <c r="Q402">
        <v>1</v>
      </c>
      <c r="R402">
        <v>11</v>
      </c>
      <c r="S402">
        <v>0</v>
      </c>
      <c r="T402">
        <v>0</v>
      </c>
      <c r="U402" t="s">
        <v>1441</v>
      </c>
      <c r="V402" t="s">
        <v>1433</v>
      </c>
      <c r="W402" t="s">
        <v>1434</v>
      </c>
    </row>
    <row r="403" spans="1:24" x14ac:dyDescent="0.35">
      <c r="A403">
        <v>402</v>
      </c>
      <c r="B403">
        <v>732740</v>
      </c>
      <c r="C403" t="s">
        <v>909</v>
      </c>
      <c r="D403" t="s">
        <v>1158</v>
      </c>
      <c r="E403" t="s">
        <v>1442</v>
      </c>
      <c r="F403" s="1">
        <v>40238</v>
      </c>
      <c r="G403" s="1">
        <v>40238</v>
      </c>
      <c r="H403">
        <v>2</v>
      </c>
      <c r="I403">
        <v>2</v>
      </c>
      <c r="J403">
        <v>740</v>
      </c>
      <c r="K403">
        <v>1</v>
      </c>
      <c r="L403">
        <v>1</v>
      </c>
      <c r="M403">
        <v>1</v>
      </c>
      <c r="N403">
        <v>0</v>
      </c>
      <c r="O403">
        <v>0</v>
      </c>
      <c r="P403">
        <v>2</v>
      </c>
      <c r="Q403">
        <v>1</v>
      </c>
      <c r="R403">
        <v>11</v>
      </c>
      <c r="S403">
        <v>0</v>
      </c>
      <c r="T403">
        <v>0</v>
      </c>
      <c r="U403" t="s">
        <v>1443</v>
      </c>
      <c r="V403" t="s">
        <v>1433</v>
      </c>
      <c r="W403" t="s">
        <v>1434</v>
      </c>
    </row>
    <row r="404" spans="1:24" x14ac:dyDescent="0.35">
      <c r="A404">
        <v>403</v>
      </c>
      <c r="B404">
        <v>732740</v>
      </c>
      <c r="C404" t="s">
        <v>909</v>
      </c>
      <c r="D404" t="s">
        <v>1158</v>
      </c>
      <c r="E404" t="s">
        <v>1444</v>
      </c>
      <c r="F404" s="1">
        <v>40613</v>
      </c>
      <c r="G404" s="1">
        <v>40616</v>
      </c>
      <c r="H404">
        <v>3</v>
      </c>
      <c r="I404">
        <v>2</v>
      </c>
      <c r="J404">
        <v>732</v>
      </c>
      <c r="K404">
        <v>2</v>
      </c>
      <c r="L404">
        <v>0</v>
      </c>
      <c r="M404">
        <v>1</v>
      </c>
      <c r="N404">
        <v>0</v>
      </c>
      <c r="O404">
        <v>1</v>
      </c>
      <c r="P404">
        <v>3</v>
      </c>
      <c r="Q404">
        <v>1</v>
      </c>
      <c r="R404">
        <v>11</v>
      </c>
      <c r="S404">
        <v>0</v>
      </c>
      <c r="T404">
        <v>0</v>
      </c>
      <c r="U404" t="s">
        <v>1445</v>
      </c>
      <c r="V404" t="s">
        <v>1446</v>
      </c>
      <c r="W404" t="s">
        <v>1447</v>
      </c>
      <c r="X404" t="s">
        <v>1448</v>
      </c>
    </row>
    <row r="405" spans="1:24" x14ac:dyDescent="0.35">
      <c r="A405">
        <v>404</v>
      </c>
      <c r="B405">
        <v>750770</v>
      </c>
      <c r="C405" t="s">
        <v>1203</v>
      </c>
      <c r="D405" t="s">
        <v>1099</v>
      </c>
      <c r="E405" t="s">
        <v>1449</v>
      </c>
      <c r="F405" s="1">
        <v>37186</v>
      </c>
      <c r="G405" s="1">
        <v>37188</v>
      </c>
      <c r="H405">
        <v>1</v>
      </c>
      <c r="I405">
        <v>2</v>
      </c>
      <c r="J405">
        <v>770</v>
      </c>
      <c r="K405">
        <v>1</v>
      </c>
      <c r="L405">
        <v>1</v>
      </c>
      <c r="M405">
        <v>1</v>
      </c>
      <c r="N405">
        <v>0</v>
      </c>
      <c r="O405">
        <v>0</v>
      </c>
      <c r="P405">
        <v>2</v>
      </c>
      <c r="Q405">
        <v>1</v>
      </c>
      <c r="R405">
        <v>11</v>
      </c>
      <c r="S405">
        <v>0</v>
      </c>
      <c r="T405">
        <v>0</v>
      </c>
      <c r="U405" t="s">
        <v>1450</v>
      </c>
      <c r="V405" t="s">
        <v>1451</v>
      </c>
    </row>
    <row r="406" spans="1:24" x14ac:dyDescent="0.35">
      <c r="A406">
        <v>405</v>
      </c>
      <c r="B406">
        <v>750770</v>
      </c>
      <c r="C406" t="s">
        <v>1203</v>
      </c>
      <c r="D406" t="s">
        <v>1099</v>
      </c>
      <c r="E406" t="s">
        <v>1452</v>
      </c>
      <c r="F406" s="1">
        <v>37681</v>
      </c>
      <c r="G406" s="1">
        <v>37693</v>
      </c>
      <c r="H406">
        <v>4.3</v>
      </c>
      <c r="I406">
        <v>2</v>
      </c>
      <c r="J406">
        <v>750</v>
      </c>
      <c r="K406">
        <v>1</v>
      </c>
      <c r="L406">
        <v>1</v>
      </c>
      <c r="M406">
        <v>1</v>
      </c>
      <c r="N406">
        <v>0</v>
      </c>
      <c r="O406">
        <v>0</v>
      </c>
      <c r="P406">
        <v>2</v>
      </c>
      <c r="Q406">
        <v>1</v>
      </c>
      <c r="R406">
        <v>11</v>
      </c>
      <c r="S406">
        <v>0</v>
      </c>
      <c r="T406">
        <v>0</v>
      </c>
      <c r="U406" t="s">
        <v>1453</v>
      </c>
      <c r="V406" t="s">
        <v>1454</v>
      </c>
      <c r="W406" t="s">
        <v>1455</v>
      </c>
    </row>
    <row r="407" spans="1:24" x14ac:dyDescent="0.35">
      <c r="A407">
        <v>406</v>
      </c>
      <c r="B407">
        <v>750770</v>
      </c>
      <c r="C407" t="s">
        <v>1203</v>
      </c>
      <c r="D407" t="s">
        <v>1099</v>
      </c>
      <c r="E407" t="s">
        <v>1456</v>
      </c>
      <c r="F407" s="1">
        <v>37814</v>
      </c>
      <c r="G407" s="1">
        <v>37815</v>
      </c>
      <c r="H407">
        <v>1</v>
      </c>
      <c r="I407">
        <v>2</v>
      </c>
      <c r="J407">
        <v>750</v>
      </c>
      <c r="K407">
        <v>1</v>
      </c>
      <c r="L407">
        <v>1</v>
      </c>
      <c r="M407">
        <v>1</v>
      </c>
      <c r="N407">
        <v>0</v>
      </c>
      <c r="O407">
        <v>0</v>
      </c>
      <c r="P407">
        <v>2</v>
      </c>
      <c r="Q407">
        <v>1</v>
      </c>
      <c r="R407">
        <v>15</v>
      </c>
      <c r="S407">
        <v>1</v>
      </c>
      <c r="T407">
        <v>0</v>
      </c>
      <c r="U407" t="s">
        <v>1457</v>
      </c>
      <c r="V407" t="s">
        <v>1458</v>
      </c>
      <c r="W407" t="s">
        <v>1459</v>
      </c>
    </row>
    <row r="408" spans="1:24" x14ac:dyDescent="0.35">
      <c r="A408">
        <v>407</v>
      </c>
      <c r="B408">
        <v>750770</v>
      </c>
      <c r="C408" t="s">
        <v>1203</v>
      </c>
      <c r="D408" t="s">
        <v>1099</v>
      </c>
      <c r="E408" t="s">
        <v>1460</v>
      </c>
      <c r="F408" s="1">
        <v>39767</v>
      </c>
      <c r="G408" s="1">
        <v>39779</v>
      </c>
      <c r="H408">
        <v>1</v>
      </c>
      <c r="I408">
        <v>2</v>
      </c>
      <c r="J408">
        <v>750</v>
      </c>
      <c r="K408">
        <v>1</v>
      </c>
      <c r="L408">
        <v>1</v>
      </c>
      <c r="M408">
        <v>1</v>
      </c>
      <c r="N408">
        <v>0</v>
      </c>
      <c r="O408">
        <v>0</v>
      </c>
      <c r="P408">
        <v>2</v>
      </c>
      <c r="Q408">
        <v>1</v>
      </c>
      <c r="R408">
        <v>11</v>
      </c>
      <c r="S408">
        <v>0</v>
      </c>
      <c r="T408">
        <v>0</v>
      </c>
      <c r="U408" t="s">
        <v>1461</v>
      </c>
      <c r="V408" t="s">
        <v>1462</v>
      </c>
    </row>
    <row r="409" spans="1:24" x14ac:dyDescent="0.35">
      <c r="A409">
        <v>408</v>
      </c>
      <c r="B409">
        <v>750770</v>
      </c>
      <c r="C409" t="s">
        <v>1203</v>
      </c>
      <c r="D409" t="s">
        <v>1099</v>
      </c>
      <c r="E409" t="s">
        <v>1463</v>
      </c>
      <c r="F409" s="1">
        <v>39767</v>
      </c>
      <c r="G409" s="1">
        <v>39779</v>
      </c>
      <c r="H409">
        <v>1</v>
      </c>
      <c r="I409">
        <v>2</v>
      </c>
      <c r="J409">
        <v>770</v>
      </c>
      <c r="K409">
        <v>1</v>
      </c>
      <c r="L409">
        <v>1</v>
      </c>
      <c r="M409">
        <v>1</v>
      </c>
      <c r="N409">
        <v>0</v>
      </c>
      <c r="O409">
        <v>0</v>
      </c>
      <c r="P409">
        <v>2</v>
      </c>
      <c r="Q409">
        <v>1</v>
      </c>
      <c r="R409">
        <v>11</v>
      </c>
      <c r="S409">
        <v>0</v>
      </c>
      <c r="T409">
        <v>0</v>
      </c>
      <c r="U409" t="s">
        <v>1464</v>
      </c>
      <c r="V409" t="s">
        <v>1462</v>
      </c>
    </row>
    <row r="410" spans="1:24" x14ac:dyDescent="0.35">
      <c r="A410">
        <v>409</v>
      </c>
      <c r="B410">
        <v>750770</v>
      </c>
      <c r="C410" t="s">
        <v>1203</v>
      </c>
      <c r="D410" t="s">
        <v>1099</v>
      </c>
      <c r="E410" t="s">
        <v>1465</v>
      </c>
      <c r="F410" s="1">
        <v>39806</v>
      </c>
      <c r="G410" s="1">
        <v>39807</v>
      </c>
      <c r="H410">
        <v>1</v>
      </c>
      <c r="I410">
        <v>2</v>
      </c>
      <c r="J410">
        <v>770</v>
      </c>
      <c r="K410">
        <v>1</v>
      </c>
      <c r="L410">
        <v>1</v>
      </c>
      <c r="M410">
        <v>1</v>
      </c>
      <c r="N410">
        <v>0</v>
      </c>
      <c r="O410">
        <v>0</v>
      </c>
      <c r="P410">
        <v>2</v>
      </c>
      <c r="Q410">
        <v>1</v>
      </c>
      <c r="R410">
        <v>11</v>
      </c>
      <c r="S410">
        <v>0</v>
      </c>
      <c r="T410">
        <v>0</v>
      </c>
      <c r="U410" t="s">
        <v>1466</v>
      </c>
      <c r="V410" t="s">
        <v>1467</v>
      </c>
      <c r="W410" t="s">
        <v>1468</v>
      </c>
    </row>
    <row r="411" spans="1:24" x14ac:dyDescent="0.35">
      <c r="A411">
        <v>410</v>
      </c>
      <c r="B411">
        <v>750770</v>
      </c>
      <c r="C411" t="s">
        <v>1203</v>
      </c>
      <c r="D411" t="s">
        <v>1099</v>
      </c>
      <c r="E411" t="s">
        <v>1469</v>
      </c>
      <c r="F411" s="1">
        <v>40423</v>
      </c>
      <c r="G411" s="1">
        <v>40433</v>
      </c>
      <c r="H411">
        <v>1</v>
      </c>
      <c r="I411">
        <v>2</v>
      </c>
      <c r="J411">
        <v>770</v>
      </c>
      <c r="K411">
        <v>1</v>
      </c>
      <c r="L411">
        <v>1</v>
      </c>
      <c r="M411">
        <v>1</v>
      </c>
      <c r="N411">
        <v>0</v>
      </c>
      <c r="O411">
        <v>0</v>
      </c>
      <c r="P411">
        <v>2</v>
      </c>
      <c r="Q411">
        <v>1</v>
      </c>
      <c r="R411">
        <v>11</v>
      </c>
      <c r="S411">
        <v>0</v>
      </c>
      <c r="T411">
        <v>0</v>
      </c>
      <c r="U411" t="s">
        <v>1470</v>
      </c>
      <c r="V411" t="s">
        <v>1459</v>
      </c>
      <c r="W411" t="s">
        <v>1471</v>
      </c>
    </row>
    <row r="412" spans="1:24" x14ac:dyDescent="0.35">
      <c r="A412">
        <v>411</v>
      </c>
      <c r="B412">
        <v>750770</v>
      </c>
      <c r="C412" t="s">
        <v>1203</v>
      </c>
      <c r="D412" t="s">
        <v>1099</v>
      </c>
      <c r="E412" t="s">
        <v>1472</v>
      </c>
      <c r="F412" s="1">
        <v>40423</v>
      </c>
      <c r="G412" s="1">
        <v>40433</v>
      </c>
      <c r="H412">
        <v>1</v>
      </c>
      <c r="I412">
        <v>2</v>
      </c>
      <c r="J412">
        <v>750</v>
      </c>
      <c r="K412">
        <v>1</v>
      </c>
      <c r="L412">
        <v>1</v>
      </c>
      <c r="M412">
        <v>1</v>
      </c>
      <c r="N412">
        <v>0</v>
      </c>
      <c r="O412">
        <v>0</v>
      </c>
      <c r="P412">
        <v>2</v>
      </c>
      <c r="Q412">
        <v>1</v>
      </c>
      <c r="R412">
        <v>11</v>
      </c>
      <c r="S412">
        <v>0</v>
      </c>
      <c r="T412">
        <v>0</v>
      </c>
      <c r="U412" t="s">
        <v>1473</v>
      </c>
      <c r="V412" t="s">
        <v>1459</v>
      </c>
      <c r="W412" t="s">
        <v>1474</v>
      </c>
    </row>
    <row r="413" spans="1:24" x14ac:dyDescent="0.35">
      <c r="A413">
        <v>412</v>
      </c>
      <c r="B413">
        <v>750770</v>
      </c>
      <c r="C413" t="s">
        <v>1203</v>
      </c>
      <c r="D413" t="s">
        <v>1099</v>
      </c>
      <c r="E413" t="s">
        <v>1475</v>
      </c>
      <c r="F413" s="1">
        <v>40513</v>
      </c>
      <c r="G413" s="1">
        <v>40515</v>
      </c>
      <c r="H413">
        <v>1</v>
      </c>
      <c r="I413">
        <v>2</v>
      </c>
      <c r="J413">
        <v>770</v>
      </c>
      <c r="K413">
        <v>1</v>
      </c>
      <c r="L413">
        <v>1</v>
      </c>
      <c r="M413">
        <v>1</v>
      </c>
      <c r="N413">
        <v>0</v>
      </c>
      <c r="O413">
        <v>0</v>
      </c>
      <c r="P413">
        <v>2</v>
      </c>
      <c r="Q413">
        <v>1</v>
      </c>
      <c r="R413">
        <v>11</v>
      </c>
      <c r="S413">
        <v>0</v>
      </c>
      <c r="T413">
        <v>0</v>
      </c>
      <c r="U413" t="s">
        <v>1476</v>
      </c>
      <c r="V413" t="s">
        <v>1459</v>
      </c>
      <c r="W413" t="s">
        <v>1477</v>
      </c>
    </row>
    <row r="414" spans="1:24" x14ac:dyDescent="0.35">
      <c r="A414">
        <v>413</v>
      </c>
      <c r="B414">
        <v>750770</v>
      </c>
      <c r="C414" t="s">
        <v>1203</v>
      </c>
      <c r="D414" t="s">
        <v>1099</v>
      </c>
      <c r="E414" t="s">
        <v>1478</v>
      </c>
      <c r="F414" s="1">
        <v>40513</v>
      </c>
      <c r="G414" s="1">
        <v>40515</v>
      </c>
      <c r="H414">
        <v>1</v>
      </c>
      <c r="I414">
        <v>2</v>
      </c>
      <c r="J414">
        <v>750</v>
      </c>
      <c r="K414">
        <v>1</v>
      </c>
      <c r="L414">
        <v>1</v>
      </c>
      <c r="M414">
        <v>1</v>
      </c>
      <c r="N414">
        <v>0</v>
      </c>
      <c r="O414">
        <v>0</v>
      </c>
      <c r="P414">
        <v>2</v>
      </c>
      <c r="Q414">
        <v>1</v>
      </c>
      <c r="R414">
        <v>11</v>
      </c>
      <c r="S414">
        <v>0</v>
      </c>
      <c r="T414">
        <v>0</v>
      </c>
      <c r="U414" t="s">
        <v>1479</v>
      </c>
      <c r="V414" t="s">
        <v>1459</v>
      </c>
      <c r="W414" t="s">
        <v>1480</v>
      </c>
    </row>
    <row r="415" spans="1:24" x14ac:dyDescent="0.35">
      <c r="A415">
        <v>414</v>
      </c>
      <c r="B415">
        <v>750770</v>
      </c>
      <c r="C415" t="s">
        <v>1203</v>
      </c>
      <c r="D415" t="s">
        <v>1099</v>
      </c>
      <c r="E415" t="s">
        <v>1481</v>
      </c>
      <c r="F415" s="1">
        <v>40817</v>
      </c>
      <c r="G415" s="1">
        <v>40817</v>
      </c>
      <c r="H415">
        <v>1</v>
      </c>
      <c r="I415">
        <v>2</v>
      </c>
      <c r="J415">
        <v>770</v>
      </c>
      <c r="K415">
        <v>1</v>
      </c>
      <c r="L415">
        <v>1</v>
      </c>
      <c r="M415">
        <v>1</v>
      </c>
      <c r="N415">
        <v>0</v>
      </c>
      <c r="O415">
        <v>0</v>
      </c>
      <c r="P415">
        <v>2</v>
      </c>
      <c r="Q415">
        <v>1</v>
      </c>
      <c r="R415">
        <v>11</v>
      </c>
      <c r="S415">
        <v>0</v>
      </c>
      <c r="T415">
        <v>0</v>
      </c>
      <c r="U415" t="s">
        <v>1482</v>
      </c>
      <c r="V415" t="s">
        <v>1483</v>
      </c>
    </row>
    <row r="416" spans="1:24" x14ac:dyDescent="0.35">
      <c r="A416">
        <v>415</v>
      </c>
      <c r="B416">
        <v>750770</v>
      </c>
      <c r="C416" t="s">
        <v>1203</v>
      </c>
      <c r="D416" t="s">
        <v>1099</v>
      </c>
      <c r="E416" t="s">
        <v>1484</v>
      </c>
      <c r="F416" s="1">
        <v>41061</v>
      </c>
      <c r="G416" s="1">
        <v>42411</v>
      </c>
      <c r="H416">
        <v>3</v>
      </c>
      <c r="I416">
        <v>3</v>
      </c>
      <c r="J416">
        <v>770</v>
      </c>
      <c r="K416">
        <v>3</v>
      </c>
      <c r="L416">
        <v>0</v>
      </c>
      <c r="M416">
        <v>1</v>
      </c>
      <c r="N416">
        <v>0</v>
      </c>
      <c r="O416">
        <v>0</v>
      </c>
      <c r="P416">
        <v>3</v>
      </c>
      <c r="Q416">
        <v>2</v>
      </c>
      <c r="R416">
        <v>11</v>
      </c>
      <c r="S416">
        <v>0</v>
      </c>
      <c r="T416">
        <v>0</v>
      </c>
      <c r="U416" t="s">
        <v>1485</v>
      </c>
      <c r="V416" t="s">
        <v>1486</v>
      </c>
      <c r="W416" t="s">
        <v>1487</v>
      </c>
    </row>
    <row r="417" spans="1:24" x14ac:dyDescent="0.35">
      <c r="A417">
        <v>416</v>
      </c>
      <c r="B417">
        <v>750770</v>
      </c>
      <c r="C417" t="s">
        <v>1203</v>
      </c>
      <c r="D417" t="s">
        <v>1099</v>
      </c>
      <c r="E417" t="s">
        <v>1488</v>
      </c>
      <c r="F417" s="1">
        <v>41306</v>
      </c>
      <c r="G417" s="1">
        <v>41457</v>
      </c>
      <c r="H417">
        <v>4.2</v>
      </c>
      <c r="I417">
        <v>3</v>
      </c>
      <c r="J417">
        <v>770</v>
      </c>
      <c r="K417">
        <v>2</v>
      </c>
      <c r="L417">
        <v>0</v>
      </c>
      <c r="M417">
        <v>1</v>
      </c>
      <c r="N417">
        <v>0</v>
      </c>
      <c r="O417">
        <v>0</v>
      </c>
      <c r="P417">
        <v>3</v>
      </c>
      <c r="Q417">
        <v>1</v>
      </c>
      <c r="R417">
        <v>11</v>
      </c>
      <c r="S417">
        <v>1</v>
      </c>
      <c r="T417">
        <v>0</v>
      </c>
      <c r="U417" t="s">
        <v>1489</v>
      </c>
      <c r="V417" t="s">
        <v>1490</v>
      </c>
      <c r="W417" t="s">
        <v>1491</v>
      </c>
    </row>
    <row r="418" spans="1:24" x14ac:dyDescent="0.35">
      <c r="A418">
        <v>417</v>
      </c>
      <c r="B418">
        <v>750770</v>
      </c>
      <c r="C418" t="s">
        <v>1203</v>
      </c>
      <c r="D418" t="s">
        <v>1099</v>
      </c>
      <c r="E418" t="s">
        <v>1492</v>
      </c>
      <c r="F418" s="1">
        <v>41350</v>
      </c>
      <c r="G418" s="1">
        <v>41350</v>
      </c>
      <c r="H418">
        <v>4.2</v>
      </c>
      <c r="I418">
        <v>1</v>
      </c>
      <c r="J418">
        <v>750</v>
      </c>
      <c r="K418">
        <v>2</v>
      </c>
      <c r="L418">
        <v>0</v>
      </c>
      <c r="M418">
        <v>1</v>
      </c>
      <c r="N418">
        <v>0</v>
      </c>
      <c r="O418">
        <v>0</v>
      </c>
      <c r="P418">
        <v>3</v>
      </c>
      <c r="Q418">
        <v>1</v>
      </c>
      <c r="R418">
        <v>3</v>
      </c>
      <c r="S418">
        <v>0</v>
      </c>
      <c r="T418">
        <v>0</v>
      </c>
      <c r="U418" t="s">
        <v>1493</v>
      </c>
      <c r="V418" t="s">
        <v>1494</v>
      </c>
      <c r="W418" t="s">
        <v>1495</v>
      </c>
    </row>
    <row r="419" spans="1:24" x14ac:dyDescent="0.35">
      <c r="A419">
        <v>418</v>
      </c>
      <c r="B419">
        <v>750770</v>
      </c>
      <c r="C419" t="s">
        <v>1203</v>
      </c>
      <c r="D419" t="s">
        <v>1099</v>
      </c>
      <c r="E419" t="s">
        <v>1496</v>
      </c>
      <c r="F419" s="1">
        <v>41623</v>
      </c>
      <c r="G419" s="1">
        <v>42446</v>
      </c>
      <c r="H419">
        <v>3</v>
      </c>
      <c r="I419">
        <v>3</v>
      </c>
      <c r="J419">
        <v>770</v>
      </c>
      <c r="K419">
        <v>3</v>
      </c>
      <c r="L419">
        <v>0</v>
      </c>
      <c r="M419">
        <v>1</v>
      </c>
      <c r="N419">
        <v>0</v>
      </c>
      <c r="O419">
        <v>0</v>
      </c>
      <c r="P419">
        <v>3</v>
      </c>
      <c r="Q419">
        <v>2</v>
      </c>
      <c r="R419">
        <v>11</v>
      </c>
      <c r="S419">
        <v>0</v>
      </c>
      <c r="T419">
        <v>0</v>
      </c>
      <c r="U419" t="s">
        <v>1497</v>
      </c>
      <c r="V419" t="s">
        <v>1498</v>
      </c>
      <c r="W419" t="s">
        <v>1499</v>
      </c>
    </row>
    <row r="420" spans="1:24" x14ac:dyDescent="0.35">
      <c r="A420">
        <v>419</v>
      </c>
      <c r="B420">
        <v>750770</v>
      </c>
      <c r="C420" t="s">
        <v>1203</v>
      </c>
      <c r="D420" t="s">
        <v>1099</v>
      </c>
      <c r="E420" t="s">
        <v>1500</v>
      </c>
      <c r="F420" s="1">
        <v>41920</v>
      </c>
      <c r="G420" s="1">
        <v>41922</v>
      </c>
      <c r="H420">
        <v>1</v>
      </c>
      <c r="I420">
        <v>1</v>
      </c>
      <c r="J420">
        <v>770</v>
      </c>
      <c r="K420">
        <v>1</v>
      </c>
      <c r="L420">
        <v>1</v>
      </c>
      <c r="M420">
        <v>1</v>
      </c>
      <c r="N420">
        <v>0</v>
      </c>
      <c r="O420">
        <v>0</v>
      </c>
      <c r="P420">
        <v>2</v>
      </c>
      <c r="Q420">
        <v>1</v>
      </c>
      <c r="R420">
        <v>2</v>
      </c>
      <c r="S420">
        <v>0</v>
      </c>
      <c r="T420">
        <v>0</v>
      </c>
      <c r="U420" t="s">
        <v>1501</v>
      </c>
      <c r="V420" t="s">
        <v>1502</v>
      </c>
      <c r="W420" t="s">
        <v>1503</v>
      </c>
    </row>
    <row r="421" spans="1:24" x14ac:dyDescent="0.35">
      <c r="A421">
        <v>420</v>
      </c>
      <c r="B421">
        <v>750770</v>
      </c>
      <c r="C421" t="s">
        <v>1203</v>
      </c>
      <c r="D421" t="s">
        <v>1099</v>
      </c>
      <c r="E421" t="s">
        <v>1504</v>
      </c>
      <c r="F421" s="1">
        <v>41921</v>
      </c>
      <c r="G421" s="1">
        <v>41922</v>
      </c>
      <c r="H421">
        <v>1</v>
      </c>
      <c r="I421">
        <v>1</v>
      </c>
      <c r="J421">
        <v>750</v>
      </c>
      <c r="K421">
        <v>1</v>
      </c>
      <c r="L421">
        <v>1</v>
      </c>
      <c r="M421">
        <v>1</v>
      </c>
      <c r="N421">
        <v>0</v>
      </c>
      <c r="O421">
        <v>0</v>
      </c>
      <c r="P421">
        <v>2</v>
      </c>
      <c r="Q421">
        <v>1</v>
      </c>
      <c r="R421">
        <v>11</v>
      </c>
      <c r="S421">
        <v>0</v>
      </c>
      <c r="T421">
        <v>0</v>
      </c>
      <c r="U421" t="s">
        <v>1505</v>
      </c>
      <c r="V421" t="s">
        <v>1506</v>
      </c>
      <c r="W421" t="s">
        <v>1507</v>
      </c>
    </row>
    <row r="422" spans="1:24" x14ac:dyDescent="0.35">
      <c r="A422">
        <v>421</v>
      </c>
      <c r="B422">
        <v>750770</v>
      </c>
      <c r="C422" t="s">
        <v>1203</v>
      </c>
      <c r="D422" t="s">
        <v>1099</v>
      </c>
      <c r="E422" t="s">
        <v>1508</v>
      </c>
      <c r="F422" s="1">
        <v>42190</v>
      </c>
      <c r="G422" s="1">
        <v>42192</v>
      </c>
      <c r="H422">
        <v>2</v>
      </c>
      <c r="I422">
        <v>1</v>
      </c>
      <c r="J422">
        <v>770</v>
      </c>
      <c r="K422">
        <v>1</v>
      </c>
      <c r="L422">
        <v>1</v>
      </c>
      <c r="M422">
        <v>1</v>
      </c>
      <c r="N422">
        <v>0</v>
      </c>
      <c r="O422">
        <v>0</v>
      </c>
      <c r="P422">
        <v>2</v>
      </c>
      <c r="Q422">
        <v>1</v>
      </c>
      <c r="R422">
        <v>9</v>
      </c>
      <c r="S422">
        <v>0</v>
      </c>
      <c r="T422">
        <v>1</v>
      </c>
      <c r="U422" t="s">
        <v>1509</v>
      </c>
      <c r="V422" t="s">
        <v>1510</v>
      </c>
    </row>
    <row r="423" spans="1:24" x14ac:dyDescent="0.35">
      <c r="A423">
        <v>422</v>
      </c>
      <c r="B423">
        <v>750770</v>
      </c>
      <c r="C423" t="s">
        <v>1203</v>
      </c>
      <c r="D423" t="s">
        <v>1099</v>
      </c>
      <c r="E423" t="s">
        <v>1511</v>
      </c>
      <c r="F423" s="1">
        <v>42434</v>
      </c>
      <c r="G423" s="1">
        <v>42437</v>
      </c>
      <c r="H423">
        <v>3</v>
      </c>
      <c r="I423">
        <v>2</v>
      </c>
      <c r="J423">
        <v>770</v>
      </c>
      <c r="K423">
        <v>1</v>
      </c>
      <c r="L423">
        <v>1</v>
      </c>
      <c r="M423">
        <v>1</v>
      </c>
      <c r="N423">
        <v>0</v>
      </c>
      <c r="O423">
        <v>0</v>
      </c>
      <c r="P423">
        <v>2</v>
      </c>
      <c r="Q423">
        <v>1</v>
      </c>
      <c r="R423">
        <v>11</v>
      </c>
      <c r="S423">
        <v>0</v>
      </c>
      <c r="T423">
        <v>0</v>
      </c>
      <c r="U423" t="s">
        <v>1512</v>
      </c>
      <c r="V423" t="s">
        <v>1513</v>
      </c>
      <c r="W423" t="s">
        <v>1514</v>
      </c>
    </row>
    <row r="424" spans="1:24" x14ac:dyDescent="0.35">
      <c r="A424">
        <v>423</v>
      </c>
      <c r="B424">
        <v>750770</v>
      </c>
      <c r="C424" t="s">
        <v>1203</v>
      </c>
      <c r="D424" t="s">
        <v>1099</v>
      </c>
      <c r="E424" t="s">
        <v>1515</v>
      </c>
      <c r="F424" s="1">
        <v>42649</v>
      </c>
      <c r="G424" s="1">
        <v>42661</v>
      </c>
      <c r="H424">
        <v>3</v>
      </c>
      <c r="I424">
        <v>3</v>
      </c>
      <c r="J424">
        <v>770</v>
      </c>
      <c r="K424">
        <v>1</v>
      </c>
      <c r="L424">
        <v>1</v>
      </c>
      <c r="M424">
        <v>1</v>
      </c>
      <c r="N424">
        <v>0</v>
      </c>
      <c r="O424">
        <v>0</v>
      </c>
      <c r="P424">
        <v>3</v>
      </c>
      <c r="Q424">
        <v>1</v>
      </c>
      <c r="R424">
        <v>11</v>
      </c>
      <c r="S424">
        <v>0</v>
      </c>
      <c r="T424">
        <v>0</v>
      </c>
      <c r="U424" t="s">
        <v>1516</v>
      </c>
      <c r="V424" t="s">
        <v>1517</v>
      </c>
    </row>
    <row r="425" spans="1:24" x14ac:dyDescent="0.35">
      <c r="A425">
        <v>424</v>
      </c>
      <c r="B425">
        <v>750770</v>
      </c>
      <c r="C425" t="s">
        <v>1203</v>
      </c>
      <c r="D425" t="s">
        <v>1099</v>
      </c>
      <c r="E425" t="s">
        <v>1518</v>
      </c>
      <c r="F425" s="1">
        <v>42735</v>
      </c>
      <c r="G425" s="1">
        <v>42737</v>
      </c>
      <c r="H425">
        <v>1</v>
      </c>
      <c r="I425">
        <v>3</v>
      </c>
      <c r="J425">
        <v>770</v>
      </c>
      <c r="K425">
        <v>1</v>
      </c>
      <c r="L425">
        <v>1</v>
      </c>
      <c r="M425">
        <v>1</v>
      </c>
      <c r="N425">
        <v>0</v>
      </c>
      <c r="O425">
        <v>0</v>
      </c>
      <c r="P425">
        <v>2</v>
      </c>
      <c r="Q425">
        <v>1</v>
      </c>
      <c r="R425">
        <v>11</v>
      </c>
      <c r="S425">
        <v>0</v>
      </c>
      <c r="T425">
        <v>0</v>
      </c>
      <c r="U425" t="s">
        <v>1519</v>
      </c>
      <c r="V425" t="s">
        <v>1520</v>
      </c>
    </row>
    <row r="426" spans="1:24" x14ac:dyDescent="0.35">
      <c r="A426">
        <v>425</v>
      </c>
      <c r="B426">
        <v>750770</v>
      </c>
      <c r="C426" t="s">
        <v>1203</v>
      </c>
      <c r="D426" t="s">
        <v>1099</v>
      </c>
      <c r="E426" t="s">
        <v>1521</v>
      </c>
      <c r="F426" s="1">
        <v>42735</v>
      </c>
      <c r="G426" s="1">
        <v>42737</v>
      </c>
      <c r="H426">
        <v>1</v>
      </c>
      <c r="I426">
        <v>3</v>
      </c>
      <c r="J426">
        <v>770</v>
      </c>
      <c r="K426">
        <v>1</v>
      </c>
      <c r="L426">
        <v>1</v>
      </c>
      <c r="M426">
        <v>1</v>
      </c>
      <c r="N426">
        <v>0</v>
      </c>
      <c r="O426">
        <v>0</v>
      </c>
      <c r="P426">
        <v>2</v>
      </c>
      <c r="Q426">
        <v>1</v>
      </c>
      <c r="R426">
        <v>11</v>
      </c>
      <c r="S426">
        <v>0</v>
      </c>
      <c r="T426">
        <v>0</v>
      </c>
      <c r="U426" t="s">
        <v>1519</v>
      </c>
      <c r="V426" t="s">
        <v>1520</v>
      </c>
      <c r="W426" t="s">
        <v>1522</v>
      </c>
    </row>
    <row r="427" spans="1:24" x14ac:dyDescent="0.35">
      <c r="A427">
        <v>426</v>
      </c>
      <c r="B427">
        <v>750770</v>
      </c>
      <c r="C427" t="s">
        <v>1203</v>
      </c>
      <c r="D427" t="s">
        <v>1099</v>
      </c>
      <c r="E427" t="s">
        <v>1523</v>
      </c>
      <c r="F427" s="1">
        <v>43466</v>
      </c>
      <c r="G427" s="1">
        <v>44104</v>
      </c>
      <c r="H427">
        <v>3</v>
      </c>
      <c r="I427">
        <v>2</v>
      </c>
      <c r="J427">
        <v>770</v>
      </c>
      <c r="K427">
        <v>2</v>
      </c>
      <c r="L427">
        <v>0</v>
      </c>
      <c r="M427">
        <v>0</v>
      </c>
      <c r="N427">
        <v>0</v>
      </c>
      <c r="O427">
        <v>1</v>
      </c>
      <c r="P427">
        <v>4</v>
      </c>
      <c r="Q427">
        <v>1</v>
      </c>
      <c r="R427">
        <v>11</v>
      </c>
      <c r="S427">
        <v>1</v>
      </c>
      <c r="T427">
        <v>0</v>
      </c>
      <c r="U427" t="s">
        <v>1227</v>
      </c>
      <c r="V427" t="s">
        <v>156</v>
      </c>
      <c r="W427" t="s">
        <v>1524</v>
      </c>
      <c r="X427" t="s">
        <v>1525</v>
      </c>
    </row>
    <row r="428" spans="1:24" x14ac:dyDescent="0.35">
      <c r="A428">
        <v>427</v>
      </c>
      <c r="B428">
        <v>750770</v>
      </c>
      <c r="C428" t="s">
        <v>1203</v>
      </c>
      <c r="D428" t="s">
        <v>1099</v>
      </c>
      <c r="E428" t="s">
        <v>1526</v>
      </c>
      <c r="F428" s="1">
        <v>43510</v>
      </c>
      <c r="G428" s="1">
        <v>43510</v>
      </c>
      <c r="H428">
        <v>3</v>
      </c>
      <c r="I428">
        <v>3</v>
      </c>
      <c r="J428">
        <v>770</v>
      </c>
      <c r="K428">
        <v>1</v>
      </c>
      <c r="L428">
        <v>0</v>
      </c>
      <c r="M428">
        <v>1</v>
      </c>
      <c r="N428">
        <v>0</v>
      </c>
      <c r="O428">
        <v>1</v>
      </c>
      <c r="P428">
        <v>4</v>
      </c>
      <c r="Q428">
        <v>1</v>
      </c>
      <c r="R428">
        <v>11</v>
      </c>
      <c r="S428">
        <v>0</v>
      </c>
      <c r="T428">
        <v>0</v>
      </c>
      <c r="U428" t="s">
        <v>1527</v>
      </c>
      <c r="V428" t="s">
        <v>1528</v>
      </c>
    </row>
    <row r="429" spans="1:24" x14ac:dyDescent="0.35">
      <c r="A429">
        <v>428</v>
      </c>
      <c r="B429">
        <v>750770</v>
      </c>
      <c r="C429" t="s">
        <v>1203</v>
      </c>
      <c r="D429" t="s">
        <v>1099</v>
      </c>
      <c r="E429" t="s">
        <v>1529</v>
      </c>
      <c r="F429" s="1">
        <v>43906</v>
      </c>
      <c r="G429" s="1">
        <v>43930</v>
      </c>
      <c r="H429">
        <v>3</v>
      </c>
      <c r="I429">
        <v>1</v>
      </c>
      <c r="J429">
        <v>770</v>
      </c>
      <c r="K429">
        <v>2</v>
      </c>
      <c r="L429">
        <v>0</v>
      </c>
      <c r="M429">
        <v>1</v>
      </c>
      <c r="N429">
        <v>0</v>
      </c>
      <c r="O429">
        <v>0</v>
      </c>
      <c r="P429">
        <v>3</v>
      </c>
      <c r="Q429">
        <v>2</v>
      </c>
      <c r="R429">
        <v>3</v>
      </c>
      <c r="S429">
        <v>1</v>
      </c>
      <c r="T429">
        <v>0</v>
      </c>
      <c r="U429" t="s">
        <v>1485</v>
      </c>
      <c r="V429" t="s">
        <v>1486</v>
      </c>
    </row>
    <row r="430" spans="1:24" x14ac:dyDescent="0.35">
      <c r="A430">
        <v>429</v>
      </c>
      <c r="B430">
        <v>750770</v>
      </c>
      <c r="C430" t="s">
        <v>1203</v>
      </c>
      <c r="D430" t="s">
        <v>1099</v>
      </c>
      <c r="E430" t="s">
        <v>1530</v>
      </c>
      <c r="F430" s="1">
        <v>44052</v>
      </c>
      <c r="G430" s="1">
        <v>44053</v>
      </c>
      <c r="H430">
        <v>3</v>
      </c>
      <c r="I430">
        <v>3</v>
      </c>
      <c r="J430">
        <v>750</v>
      </c>
      <c r="K430">
        <v>2</v>
      </c>
      <c r="L430">
        <v>0</v>
      </c>
      <c r="M430">
        <v>0</v>
      </c>
      <c r="N430">
        <v>0</v>
      </c>
      <c r="O430">
        <v>0</v>
      </c>
      <c r="P430">
        <v>3</v>
      </c>
      <c r="Q430">
        <v>1</v>
      </c>
      <c r="R430">
        <v>11</v>
      </c>
      <c r="S430">
        <v>0</v>
      </c>
      <c r="T430">
        <v>0</v>
      </c>
      <c r="U430" t="s">
        <v>1531</v>
      </c>
      <c r="V430" t="s">
        <v>1532</v>
      </c>
      <c r="W430" t="s">
        <v>1533</v>
      </c>
      <c r="X430" t="s">
        <v>1534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234"/>
  <sheetViews>
    <sheetView tabSelected="1" topLeftCell="A848" workbookViewId="0">
      <selection activeCell="Q1" sqref="Q1:Q1048576"/>
    </sheetView>
  </sheetViews>
  <sheetFormatPr defaultColWidth="5.7265625" defaultRowHeight="14.5" x14ac:dyDescent="0.35"/>
  <cols>
    <col min="1" max="1" width="5.26953125" style="11" customWidth="1"/>
    <col min="2" max="2" width="11.1796875" style="6" bestFit="1" customWidth="1"/>
    <col min="3" max="3" width="11.54296875" style="6" bestFit="1" customWidth="1"/>
    <col min="4" max="4" width="12" style="6" bestFit="1" customWidth="1"/>
    <col min="5" max="5" width="14.7265625" style="6" customWidth="1"/>
    <col min="6" max="6" width="12.7265625" style="9" customWidth="1"/>
    <col min="7" max="8" width="3.54296875" style="6" customWidth="1"/>
    <col min="9" max="10" width="8.26953125" style="6" customWidth="1"/>
    <col min="11" max="11" width="6" style="6" customWidth="1"/>
    <col min="12" max="16" width="6.26953125" style="6" customWidth="1"/>
    <col min="17" max="16384" width="5.7265625" style="6"/>
  </cols>
  <sheetData>
    <row r="1" spans="1:41" s="4" customFormat="1" ht="12.75" customHeight="1" x14ac:dyDescent="0.35">
      <c r="A1" s="3" t="s">
        <v>0</v>
      </c>
      <c r="B1" s="4" t="s">
        <v>1</v>
      </c>
      <c r="C1" s="4" t="s">
        <v>2</v>
      </c>
      <c r="D1" s="4" t="s">
        <v>3</v>
      </c>
      <c r="E1" s="4" t="s">
        <v>4</v>
      </c>
      <c r="F1" s="5" t="s">
        <v>5</v>
      </c>
      <c r="G1" s="4" t="s">
        <v>7</v>
      </c>
      <c r="H1" s="4" t="s">
        <v>8</v>
      </c>
      <c r="I1" s="4" t="s">
        <v>9</v>
      </c>
      <c r="J1" s="4" t="s">
        <v>1535</v>
      </c>
      <c r="K1" s="4" t="s">
        <v>10</v>
      </c>
      <c r="L1" s="4" t="s">
        <v>11</v>
      </c>
      <c r="M1" s="4" t="s">
        <v>12</v>
      </c>
      <c r="N1" s="4" t="s">
        <v>13</v>
      </c>
      <c r="O1" s="4" t="s">
        <v>16</v>
      </c>
      <c r="P1" s="4" t="s">
        <v>15</v>
      </c>
      <c r="Q1" s="4" t="s">
        <v>1536</v>
      </c>
      <c r="R1" s="4" t="s">
        <v>1537</v>
      </c>
      <c r="S1" s="4" t="s">
        <v>1538</v>
      </c>
      <c r="T1" s="4" t="s">
        <v>1539</v>
      </c>
      <c r="U1" s="4" t="s">
        <v>1540</v>
      </c>
      <c r="V1" s="4" t="s">
        <v>1541</v>
      </c>
      <c r="W1" s="4" t="s">
        <v>1542</v>
      </c>
      <c r="X1" s="4" t="s">
        <v>1543</v>
      </c>
      <c r="Y1" s="4" t="s">
        <v>1544</v>
      </c>
      <c r="Z1" s="4" t="s">
        <v>1545</v>
      </c>
      <c r="AA1" s="4" t="s">
        <v>1546</v>
      </c>
      <c r="AB1" s="4" t="s">
        <v>1547</v>
      </c>
      <c r="AC1" s="4" t="s">
        <v>1548</v>
      </c>
      <c r="AD1" s="4" t="s">
        <v>1549</v>
      </c>
      <c r="AE1" s="4" t="s">
        <v>1550</v>
      </c>
      <c r="AF1" s="4" t="s">
        <v>1551</v>
      </c>
      <c r="AG1" s="4" t="s">
        <v>1552</v>
      </c>
      <c r="AH1" s="4" t="s">
        <v>1553</v>
      </c>
      <c r="AI1" s="4" t="s">
        <v>1554</v>
      </c>
      <c r="AJ1" s="4" t="s">
        <v>1555</v>
      </c>
      <c r="AK1" s="4" t="s">
        <v>1556</v>
      </c>
      <c r="AL1" s="4" t="s">
        <v>1557</v>
      </c>
      <c r="AM1" s="4" t="s">
        <v>1558</v>
      </c>
      <c r="AN1" s="4" t="s">
        <v>1559</v>
      </c>
      <c r="AO1" s="4" t="s">
        <v>1560</v>
      </c>
    </row>
    <row r="2" spans="1:41" s="4" customFormat="1" x14ac:dyDescent="0.35">
      <c r="A2" s="6">
        <v>1</v>
      </c>
      <c r="B2" s="4">
        <v>2365</v>
      </c>
      <c r="C2" s="4" t="s">
        <v>29</v>
      </c>
      <c r="D2" s="4" t="s">
        <v>30</v>
      </c>
      <c r="E2" s="4" t="s">
        <v>31</v>
      </c>
      <c r="F2" s="5">
        <v>39479</v>
      </c>
      <c r="G2" s="4">
        <v>3</v>
      </c>
      <c r="H2" s="4">
        <v>2</v>
      </c>
      <c r="I2" s="4">
        <v>2</v>
      </c>
      <c r="J2" s="4">
        <v>365</v>
      </c>
      <c r="K2" s="4">
        <v>3</v>
      </c>
      <c r="L2" s="4">
        <v>0</v>
      </c>
      <c r="M2" s="4">
        <v>1</v>
      </c>
      <c r="N2" s="4">
        <v>0</v>
      </c>
      <c r="O2" s="4">
        <v>2</v>
      </c>
      <c r="P2" s="4">
        <v>4</v>
      </c>
      <c r="Q2" s="4">
        <v>0</v>
      </c>
      <c r="R2" s="4">
        <v>6</v>
      </c>
      <c r="S2" s="4">
        <v>5</v>
      </c>
      <c r="T2" s="4">
        <v>2</v>
      </c>
      <c r="U2" s="4">
        <v>17</v>
      </c>
      <c r="V2" s="4">
        <v>18</v>
      </c>
      <c r="W2" s="4">
        <v>2</v>
      </c>
      <c r="X2" s="4">
        <v>0</v>
      </c>
      <c r="Y2" s="4">
        <v>0</v>
      </c>
      <c r="Z2" s="4">
        <v>0</v>
      </c>
      <c r="AA2" s="4">
        <v>0</v>
      </c>
      <c r="AB2" s="4">
        <v>0</v>
      </c>
      <c r="AC2" s="4">
        <v>0</v>
      </c>
      <c r="AD2" s="4">
        <v>0</v>
      </c>
      <c r="AE2" s="4">
        <v>0</v>
      </c>
      <c r="AF2" s="4">
        <v>0</v>
      </c>
      <c r="AG2" s="4">
        <v>2.8</v>
      </c>
      <c r="AH2" s="4">
        <v>0</v>
      </c>
      <c r="AI2" s="4">
        <v>1</v>
      </c>
      <c r="AJ2" s="4">
        <v>0</v>
      </c>
      <c r="AK2" s="4">
        <v>0</v>
      </c>
      <c r="AL2" s="4">
        <v>0</v>
      </c>
      <c r="AM2" s="4">
        <v>0</v>
      </c>
      <c r="AN2" s="4">
        <v>5</v>
      </c>
      <c r="AO2" s="4">
        <v>3</v>
      </c>
    </row>
    <row r="3" spans="1:41" customFormat="1" x14ac:dyDescent="0.35">
      <c r="A3">
        <v>1</v>
      </c>
      <c r="B3">
        <v>2365</v>
      </c>
      <c r="C3" t="s">
        <v>29</v>
      </c>
      <c r="D3" t="s">
        <v>30</v>
      </c>
      <c r="E3" t="s">
        <v>1561</v>
      </c>
      <c r="F3" s="7">
        <v>39546</v>
      </c>
      <c r="G3">
        <v>4.2</v>
      </c>
      <c r="H3">
        <v>2</v>
      </c>
      <c r="I3">
        <v>365</v>
      </c>
      <c r="J3">
        <v>2</v>
      </c>
      <c r="K3">
        <v>3</v>
      </c>
      <c r="L3">
        <v>0</v>
      </c>
      <c r="M3">
        <v>1</v>
      </c>
      <c r="N3">
        <v>0</v>
      </c>
      <c r="O3">
        <v>2</v>
      </c>
      <c r="P3">
        <v>4</v>
      </c>
      <c r="Q3">
        <v>0</v>
      </c>
      <c r="R3">
        <v>6</v>
      </c>
      <c r="S3">
        <v>5</v>
      </c>
      <c r="T3">
        <v>2</v>
      </c>
      <c r="U3">
        <v>17</v>
      </c>
      <c r="V3">
        <v>18</v>
      </c>
      <c r="W3">
        <v>2</v>
      </c>
      <c r="X3">
        <v>0</v>
      </c>
      <c r="Y3">
        <v>0</v>
      </c>
      <c r="Z3">
        <v>0</v>
      </c>
      <c r="AA3">
        <f t="shared" ref="AA3:AA8" si="0">SUM($X3+$Y3+$Z3)</f>
        <v>0</v>
      </c>
      <c r="AB3">
        <v>16.399999999999999</v>
      </c>
      <c r="AC3">
        <v>0</v>
      </c>
      <c r="AD3">
        <v>0</v>
      </c>
      <c r="AE3">
        <v>1</v>
      </c>
      <c r="AF3">
        <v>0</v>
      </c>
      <c r="AG3">
        <v>2.8</v>
      </c>
      <c r="AH3">
        <v>0.1</v>
      </c>
      <c r="AI3">
        <v>2</v>
      </c>
      <c r="AJ3">
        <v>0</v>
      </c>
      <c r="AK3">
        <v>17.399999999999999</v>
      </c>
      <c r="AL3">
        <v>18.3</v>
      </c>
      <c r="AM3">
        <v>2</v>
      </c>
      <c r="AN3" s="8">
        <f>SUM($W3,$AE3,$AM3)</f>
        <v>5</v>
      </c>
      <c r="AO3" s="8">
        <f t="shared" ref="AO3:AO66" si="1">SUM($T3+$AA3+$AI3)</f>
        <v>4</v>
      </c>
    </row>
    <row r="4" spans="1:41" x14ac:dyDescent="0.35">
      <c r="A4" s="6">
        <v>2</v>
      </c>
      <c r="B4" s="6">
        <v>2365</v>
      </c>
      <c r="C4" s="6" t="s">
        <v>29</v>
      </c>
      <c r="D4" s="6" t="s">
        <v>30</v>
      </c>
      <c r="E4" s="6" t="s">
        <v>36</v>
      </c>
      <c r="F4" s="9">
        <v>39479.01</v>
      </c>
      <c r="G4" s="6">
        <v>4.4000000000000004</v>
      </c>
      <c r="H4" s="6">
        <v>2</v>
      </c>
      <c r="I4" s="6">
        <v>2</v>
      </c>
      <c r="J4" s="6">
        <v>365</v>
      </c>
      <c r="K4" s="6">
        <v>2</v>
      </c>
      <c r="L4" s="6">
        <v>0</v>
      </c>
      <c r="M4" s="6">
        <v>1</v>
      </c>
      <c r="N4" s="6">
        <v>0</v>
      </c>
      <c r="O4" s="6">
        <v>2</v>
      </c>
      <c r="P4" s="6">
        <v>4</v>
      </c>
      <c r="Q4">
        <v>0</v>
      </c>
      <c r="R4">
        <v>6</v>
      </c>
      <c r="S4">
        <v>5</v>
      </c>
      <c r="T4">
        <v>2</v>
      </c>
      <c r="U4">
        <v>17</v>
      </c>
      <c r="V4">
        <v>18</v>
      </c>
      <c r="W4">
        <v>2</v>
      </c>
      <c r="X4">
        <v>0</v>
      </c>
      <c r="Y4">
        <v>0</v>
      </c>
      <c r="Z4">
        <v>0</v>
      </c>
      <c r="AA4">
        <f t="shared" si="0"/>
        <v>0</v>
      </c>
      <c r="AB4">
        <v>0</v>
      </c>
      <c r="AC4">
        <v>0</v>
      </c>
      <c r="AD4">
        <v>0</v>
      </c>
      <c r="AE4">
        <f t="shared" ref="AE4" si="2">SUM($AB4+$AC4+$AD4)</f>
        <v>0</v>
      </c>
      <c r="AF4">
        <v>0</v>
      </c>
      <c r="AG4">
        <v>2.8</v>
      </c>
      <c r="AH4">
        <v>0</v>
      </c>
      <c r="AI4">
        <v>1</v>
      </c>
      <c r="AJ4">
        <v>0</v>
      </c>
      <c r="AK4">
        <v>0</v>
      </c>
      <c r="AL4">
        <v>0</v>
      </c>
      <c r="AM4">
        <f t="shared" ref="AM4" si="3">SUM($AJ4+$AK4+$AL4)</f>
        <v>0</v>
      </c>
      <c r="AN4" s="8">
        <f t="shared" ref="AN4:AN67" si="4">SUM($W4,$AE4,$AM4)</f>
        <v>2</v>
      </c>
      <c r="AO4" s="8">
        <f t="shared" si="1"/>
        <v>3</v>
      </c>
    </row>
    <row r="5" spans="1:41" customFormat="1" x14ac:dyDescent="0.35">
      <c r="A5">
        <v>2</v>
      </c>
      <c r="B5">
        <v>2365</v>
      </c>
      <c r="C5" t="s">
        <v>29</v>
      </c>
      <c r="D5" t="s">
        <v>30</v>
      </c>
      <c r="E5" t="s">
        <v>1561</v>
      </c>
      <c r="F5" s="7">
        <v>39547</v>
      </c>
      <c r="G5">
        <v>4.2</v>
      </c>
      <c r="H5">
        <v>2</v>
      </c>
      <c r="I5">
        <v>365</v>
      </c>
      <c r="J5">
        <v>2</v>
      </c>
      <c r="K5">
        <v>3</v>
      </c>
      <c r="L5">
        <v>0</v>
      </c>
      <c r="M5">
        <v>1</v>
      </c>
      <c r="N5">
        <v>0</v>
      </c>
      <c r="O5">
        <v>2</v>
      </c>
      <c r="P5">
        <v>4</v>
      </c>
      <c r="Q5">
        <v>0</v>
      </c>
      <c r="R5">
        <v>6</v>
      </c>
      <c r="S5">
        <v>5</v>
      </c>
      <c r="T5">
        <v>2</v>
      </c>
      <c r="U5">
        <v>17</v>
      </c>
      <c r="V5">
        <v>18</v>
      </c>
      <c r="W5">
        <v>2</v>
      </c>
      <c r="X5">
        <v>0</v>
      </c>
      <c r="Y5">
        <v>0</v>
      </c>
      <c r="Z5">
        <v>0</v>
      </c>
      <c r="AA5">
        <f t="shared" si="0"/>
        <v>0</v>
      </c>
      <c r="AB5">
        <v>16.399999999999999</v>
      </c>
      <c r="AC5">
        <v>0</v>
      </c>
      <c r="AD5">
        <v>0</v>
      </c>
      <c r="AE5">
        <v>1</v>
      </c>
      <c r="AF5">
        <v>0</v>
      </c>
      <c r="AG5">
        <v>2.8</v>
      </c>
      <c r="AH5">
        <v>0.1</v>
      </c>
      <c r="AI5">
        <v>2</v>
      </c>
      <c r="AJ5">
        <v>0</v>
      </c>
      <c r="AK5">
        <v>17.399999999999999</v>
      </c>
      <c r="AL5">
        <v>18.3</v>
      </c>
      <c r="AM5">
        <v>2</v>
      </c>
      <c r="AN5" s="8">
        <f t="shared" si="4"/>
        <v>5</v>
      </c>
      <c r="AO5" s="8">
        <f t="shared" si="1"/>
        <v>4</v>
      </c>
    </row>
    <row r="6" spans="1:41" x14ac:dyDescent="0.35">
      <c r="A6" s="6">
        <v>3</v>
      </c>
      <c r="B6" s="6">
        <v>2365</v>
      </c>
      <c r="C6" s="6" t="s">
        <v>29</v>
      </c>
      <c r="D6" s="6" t="s">
        <v>30</v>
      </c>
      <c r="E6" s="6" t="s">
        <v>40</v>
      </c>
      <c r="F6" s="9">
        <v>39546.01</v>
      </c>
      <c r="G6" s="6">
        <v>4.2</v>
      </c>
      <c r="H6" s="6">
        <v>2</v>
      </c>
      <c r="I6" s="6">
        <v>365</v>
      </c>
      <c r="J6" s="6">
        <v>2</v>
      </c>
      <c r="K6" s="6">
        <v>3</v>
      </c>
      <c r="L6" s="6">
        <v>0</v>
      </c>
      <c r="M6" s="6">
        <v>1</v>
      </c>
      <c r="N6" s="6">
        <v>0</v>
      </c>
      <c r="O6" s="6">
        <v>2</v>
      </c>
      <c r="P6" s="6">
        <v>4</v>
      </c>
      <c r="Q6">
        <v>0</v>
      </c>
      <c r="R6">
        <v>6</v>
      </c>
      <c r="S6">
        <v>5</v>
      </c>
      <c r="T6">
        <v>2</v>
      </c>
      <c r="U6">
        <v>17</v>
      </c>
      <c r="V6">
        <v>18</v>
      </c>
      <c r="W6">
        <v>2</v>
      </c>
      <c r="X6">
        <v>0</v>
      </c>
      <c r="Y6">
        <v>0</v>
      </c>
      <c r="Z6">
        <v>0</v>
      </c>
      <c r="AA6">
        <f t="shared" si="0"/>
        <v>0</v>
      </c>
      <c r="AB6">
        <v>16.399999999999999</v>
      </c>
      <c r="AC6">
        <v>0</v>
      </c>
      <c r="AD6">
        <v>0</v>
      </c>
      <c r="AE6">
        <v>1</v>
      </c>
      <c r="AF6">
        <v>0</v>
      </c>
      <c r="AG6">
        <v>2.8</v>
      </c>
      <c r="AH6">
        <v>0.1</v>
      </c>
      <c r="AI6">
        <v>2</v>
      </c>
      <c r="AJ6">
        <v>0</v>
      </c>
      <c r="AK6">
        <v>17.399999999999999</v>
      </c>
      <c r="AL6">
        <v>18.3</v>
      </c>
      <c r="AM6">
        <v>2</v>
      </c>
      <c r="AN6" s="8">
        <f t="shared" si="4"/>
        <v>5</v>
      </c>
      <c r="AO6" s="8">
        <f t="shared" si="1"/>
        <v>4</v>
      </c>
    </row>
    <row r="7" spans="1:41" customFormat="1" x14ac:dyDescent="0.35">
      <c r="A7">
        <v>3</v>
      </c>
      <c r="B7">
        <v>2365</v>
      </c>
      <c r="C7" t="s">
        <v>29</v>
      </c>
      <c r="D7" t="s">
        <v>30</v>
      </c>
      <c r="E7" t="s">
        <v>1562</v>
      </c>
      <c r="F7" s="7">
        <v>39569</v>
      </c>
      <c r="G7">
        <v>0</v>
      </c>
      <c r="H7">
        <v>0</v>
      </c>
      <c r="I7">
        <v>2</v>
      </c>
      <c r="J7">
        <v>365</v>
      </c>
      <c r="K7">
        <v>0</v>
      </c>
      <c r="L7">
        <v>0</v>
      </c>
      <c r="M7">
        <v>0</v>
      </c>
      <c r="N7">
        <v>0</v>
      </c>
      <c r="O7">
        <v>0</v>
      </c>
      <c r="P7">
        <v>0</v>
      </c>
      <c r="Q7">
        <v>0</v>
      </c>
      <c r="R7">
        <v>6</v>
      </c>
      <c r="S7">
        <v>5</v>
      </c>
      <c r="T7">
        <v>2</v>
      </c>
      <c r="U7">
        <v>17</v>
      </c>
      <c r="V7">
        <v>18</v>
      </c>
      <c r="W7">
        <v>2</v>
      </c>
      <c r="X7">
        <v>0</v>
      </c>
      <c r="Y7">
        <v>0</v>
      </c>
      <c r="Z7">
        <v>0</v>
      </c>
      <c r="AA7">
        <f t="shared" si="0"/>
        <v>0</v>
      </c>
      <c r="AB7">
        <v>16.399999999999999</v>
      </c>
      <c r="AC7">
        <v>0</v>
      </c>
      <c r="AD7">
        <v>0</v>
      </c>
      <c r="AE7">
        <v>1</v>
      </c>
      <c r="AF7">
        <v>0</v>
      </c>
      <c r="AG7">
        <v>0</v>
      </c>
      <c r="AH7">
        <v>0</v>
      </c>
      <c r="AI7">
        <f t="shared" ref="AI7" si="5">SUM($AF7+$AG7+$AH7)</f>
        <v>0</v>
      </c>
      <c r="AJ7">
        <v>0</v>
      </c>
      <c r="AK7">
        <v>17.399999999999999</v>
      </c>
      <c r="AL7">
        <v>18.3</v>
      </c>
      <c r="AM7">
        <v>2</v>
      </c>
      <c r="AN7" s="8">
        <f t="shared" si="4"/>
        <v>5</v>
      </c>
      <c r="AO7" s="8">
        <f t="shared" si="1"/>
        <v>2</v>
      </c>
    </row>
    <row r="8" spans="1:41" ht="12.75" customHeight="1" x14ac:dyDescent="0.35">
      <c r="A8" s="6">
        <v>4</v>
      </c>
      <c r="B8" s="6">
        <v>2365</v>
      </c>
      <c r="C8" s="6" t="s">
        <v>29</v>
      </c>
      <c r="D8" s="6" t="s">
        <v>30</v>
      </c>
      <c r="E8" s="6" t="s">
        <v>43</v>
      </c>
      <c r="F8" s="9">
        <v>39666</v>
      </c>
      <c r="G8" s="6">
        <v>4.2</v>
      </c>
      <c r="H8" s="6">
        <v>2</v>
      </c>
      <c r="I8" s="6">
        <v>365</v>
      </c>
      <c r="J8" s="6">
        <v>2</v>
      </c>
      <c r="K8" s="6">
        <v>1</v>
      </c>
      <c r="L8" s="6">
        <v>1</v>
      </c>
      <c r="M8" s="6">
        <v>1</v>
      </c>
      <c r="N8" s="6">
        <v>0</v>
      </c>
      <c r="O8" s="6">
        <v>1</v>
      </c>
      <c r="P8" s="6">
        <v>3</v>
      </c>
      <c r="Q8">
        <v>0</v>
      </c>
      <c r="R8">
        <v>6</v>
      </c>
      <c r="S8">
        <v>5</v>
      </c>
      <c r="T8">
        <v>2</v>
      </c>
      <c r="U8">
        <v>17</v>
      </c>
      <c r="V8">
        <v>0</v>
      </c>
      <c r="W8">
        <v>1</v>
      </c>
      <c r="X8">
        <v>0</v>
      </c>
      <c r="Y8">
        <v>0</v>
      </c>
      <c r="Z8">
        <v>0</v>
      </c>
      <c r="AA8">
        <f t="shared" si="0"/>
        <v>0</v>
      </c>
      <c r="AB8">
        <v>0</v>
      </c>
      <c r="AC8">
        <v>0</v>
      </c>
      <c r="AD8">
        <v>0</v>
      </c>
      <c r="AE8">
        <f t="shared" ref="AE8:AE14" si="6">SUM($AB8+$AC8+$AD8)</f>
        <v>0</v>
      </c>
      <c r="AF8">
        <v>0</v>
      </c>
      <c r="AG8">
        <v>0</v>
      </c>
      <c r="AH8">
        <v>0.1</v>
      </c>
      <c r="AI8">
        <v>1</v>
      </c>
      <c r="AJ8">
        <v>0</v>
      </c>
      <c r="AK8">
        <v>0</v>
      </c>
      <c r="AL8">
        <v>0</v>
      </c>
      <c r="AM8">
        <f t="shared" ref="AM8:AM20" si="7">SUM($AJ8+$AK8+$AL8)</f>
        <v>0</v>
      </c>
      <c r="AN8" s="8">
        <f t="shared" si="4"/>
        <v>1</v>
      </c>
      <c r="AO8" s="8">
        <f t="shared" si="1"/>
        <v>3</v>
      </c>
    </row>
    <row r="9" spans="1:41" customFormat="1" x14ac:dyDescent="0.35">
      <c r="A9">
        <v>4</v>
      </c>
      <c r="B9">
        <v>2365</v>
      </c>
      <c r="C9" t="s">
        <v>29</v>
      </c>
      <c r="D9" t="s">
        <v>30</v>
      </c>
      <c r="E9" t="s">
        <v>1562</v>
      </c>
      <c r="F9" s="7">
        <v>39692</v>
      </c>
      <c r="G9">
        <v>0</v>
      </c>
      <c r="H9">
        <v>0</v>
      </c>
      <c r="I9">
        <v>2</v>
      </c>
      <c r="J9">
        <v>365</v>
      </c>
      <c r="K9">
        <v>0</v>
      </c>
      <c r="L9">
        <v>0</v>
      </c>
      <c r="M9">
        <v>0</v>
      </c>
      <c r="N9">
        <v>0</v>
      </c>
      <c r="O9">
        <v>0</v>
      </c>
      <c r="P9">
        <v>0</v>
      </c>
      <c r="Q9">
        <v>0</v>
      </c>
      <c r="R9">
        <v>6</v>
      </c>
      <c r="S9">
        <v>5</v>
      </c>
      <c r="T9">
        <v>2</v>
      </c>
      <c r="U9">
        <v>0</v>
      </c>
      <c r="V9">
        <v>18</v>
      </c>
      <c r="W9">
        <v>1</v>
      </c>
      <c r="X9">
        <v>4.4000000000000004</v>
      </c>
      <c r="Y9">
        <v>0</v>
      </c>
      <c r="Z9">
        <v>0</v>
      </c>
      <c r="AA9">
        <v>1</v>
      </c>
      <c r="AB9">
        <v>0</v>
      </c>
      <c r="AC9">
        <v>0</v>
      </c>
      <c r="AD9">
        <v>0</v>
      </c>
      <c r="AE9">
        <f t="shared" si="6"/>
        <v>0</v>
      </c>
      <c r="AF9">
        <v>0</v>
      </c>
      <c r="AG9">
        <v>2.8</v>
      </c>
      <c r="AH9">
        <v>0.1</v>
      </c>
      <c r="AI9">
        <v>2</v>
      </c>
      <c r="AJ9">
        <v>0</v>
      </c>
      <c r="AK9">
        <v>0</v>
      </c>
      <c r="AL9">
        <v>0</v>
      </c>
      <c r="AM9">
        <f t="shared" si="7"/>
        <v>0</v>
      </c>
      <c r="AN9" s="8">
        <f t="shared" si="4"/>
        <v>1</v>
      </c>
      <c r="AO9" s="8">
        <f t="shared" si="1"/>
        <v>5</v>
      </c>
    </row>
    <row r="10" spans="1:41" ht="12.75" customHeight="1" x14ac:dyDescent="0.35">
      <c r="A10" s="6">
        <v>5</v>
      </c>
      <c r="B10" s="6">
        <v>2365</v>
      </c>
      <c r="C10" s="6" t="s">
        <v>29</v>
      </c>
      <c r="D10" s="6" t="s">
        <v>30</v>
      </c>
      <c r="E10" s="6" t="s">
        <v>47</v>
      </c>
      <c r="F10" s="9">
        <v>39722</v>
      </c>
      <c r="G10" s="6">
        <v>3</v>
      </c>
      <c r="H10" s="6">
        <v>3</v>
      </c>
      <c r="I10" s="6">
        <v>365</v>
      </c>
      <c r="J10" s="6">
        <v>2</v>
      </c>
      <c r="K10" s="6">
        <v>3</v>
      </c>
      <c r="L10" s="6">
        <v>0</v>
      </c>
      <c r="M10" s="6">
        <v>1</v>
      </c>
      <c r="N10" s="6">
        <v>0</v>
      </c>
      <c r="O10" s="6">
        <v>1</v>
      </c>
      <c r="P10" s="6">
        <v>4</v>
      </c>
      <c r="Q10">
        <v>1</v>
      </c>
      <c r="R10">
        <v>6</v>
      </c>
      <c r="S10">
        <v>0</v>
      </c>
      <c r="T10">
        <v>1</v>
      </c>
      <c r="U10">
        <v>0</v>
      </c>
      <c r="V10">
        <v>0</v>
      </c>
      <c r="W10">
        <f t="shared" ref="W10" si="8">SUM($U10, $V10)</f>
        <v>0</v>
      </c>
      <c r="X10">
        <v>0</v>
      </c>
      <c r="Y10">
        <v>0</v>
      </c>
      <c r="Z10">
        <v>0</v>
      </c>
      <c r="AA10">
        <f t="shared" ref="AA10" si="9">SUM($X10+$Y10+$Z10)</f>
        <v>0</v>
      </c>
      <c r="AB10">
        <v>0</v>
      </c>
      <c r="AC10">
        <v>0</v>
      </c>
      <c r="AD10">
        <v>0</v>
      </c>
      <c r="AE10">
        <f t="shared" si="6"/>
        <v>0</v>
      </c>
      <c r="AF10">
        <v>0</v>
      </c>
      <c r="AG10">
        <v>0</v>
      </c>
      <c r="AH10">
        <v>0</v>
      </c>
      <c r="AI10">
        <f t="shared" ref="AI10:AI20" si="10">SUM($AF10+$AG10+$AH10)</f>
        <v>0</v>
      </c>
      <c r="AJ10">
        <v>0</v>
      </c>
      <c r="AK10">
        <v>0</v>
      </c>
      <c r="AL10">
        <v>0</v>
      </c>
      <c r="AM10">
        <f t="shared" si="7"/>
        <v>0</v>
      </c>
      <c r="AN10" s="8">
        <f t="shared" si="4"/>
        <v>0</v>
      </c>
      <c r="AO10" s="8">
        <f t="shared" si="1"/>
        <v>1</v>
      </c>
    </row>
    <row r="11" spans="1:41" x14ac:dyDescent="0.35">
      <c r="A11" s="6">
        <v>5</v>
      </c>
      <c r="B11" s="6">
        <v>2365</v>
      </c>
      <c r="C11" s="6" t="s">
        <v>29</v>
      </c>
      <c r="D11" s="6" t="s">
        <v>30</v>
      </c>
      <c r="E11" s="6" t="s">
        <v>50</v>
      </c>
      <c r="F11" s="9">
        <v>39778</v>
      </c>
      <c r="G11" s="6">
        <v>4.2</v>
      </c>
      <c r="H11" s="6">
        <v>2</v>
      </c>
      <c r="I11" s="6">
        <v>2</v>
      </c>
      <c r="J11" s="6">
        <v>365</v>
      </c>
      <c r="K11" s="6">
        <v>4</v>
      </c>
      <c r="L11" s="6">
        <v>0</v>
      </c>
      <c r="M11" s="6">
        <v>1</v>
      </c>
      <c r="N11" s="6">
        <v>1</v>
      </c>
      <c r="O11" s="6">
        <v>1</v>
      </c>
      <c r="P11" s="6">
        <v>5</v>
      </c>
      <c r="Q11">
        <v>1</v>
      </c>
      <c r="R11">
        <v>6</v>
      </c>
      <c r="S11">
        <v>5</v>
      </c>
      <c r="T11">
        <v>2</v>
      </c>
      <c r="U11">
        <v>17</v>
      </c>
      <c r="V11">
        <v>18</v>
      </c>
      <c r="W11">
        <v>2</v>
      </c>
      <c r="X11">
        <v>0</v>
      </c>
      <c r="Y11">
        <v>0</v>
      </c>
      <c r="Z11">
        <v>2</v>
      </c>
      <c r="AA11">
        <v>1</v>
      </c>
      <c r="AB11">
        <v>0</v>
      </c>
      <c r="AC11">
        <v>0</v>
      </c>
      <c r="AD11">
        <v>0</v>
      </c>
      <c r="AE11">
        <f t="shared" si="6"/>
        <v>0</v>
      </c>
      <c r="AF11">
        <v>0</v>
      </c>
      <c r="AG11">
        <v>0</v>
      </c>
      <c r="AH11">
        <v>0</v>
      </c>
      <c r="AI11">
        <f t="shared" si="10"/>
        <v>0</v>
      </c>
      <c r="AJ11">
        <v>0</v>
      </c>
      <c r="AK11">
        <v>0</v>
      </c>
      <c r="AL11">
        <v>0</v>
      </c>
      <c r="AM11">
        <f t="shared" si="7"/>
        <v>0</v>
      </c>
      <c r="AN11" s="8">
        <f t="shared" si="4"/>
        <v>2</v>
      </c>
      <c r="AO11" s="8">
        <f t="shared" si="1"/>
        <v>3</v>
      </c>
    </row>
    <row r="12" spans="1:41" x14ac:dyDescent="0.35">
      <c r="A12" s="6">
        <v>6</v>
      </c>
      <c r="B12" s="6">
        <v>2365</v>
      </c>
      <c r="C12" s="6" t="s">
        <v>29</v>
      </c>
      <c r="D12" s="6" t="s">
        <v>30</v>
      </c>
      <c r="E12" s="6" t="s">
        <v>50</v>
      </c>
      <c r="F12" s="9">
        <v>39778.01</v>
      </c>
      <c r="G12" s="6">
        <v>4.2</v>
      </c>
      <c r="H12" s="6">
        <v>2</v>
      </c>
      <c r="I12" s="6">
        <v>2</v>
      </c>
      <c r="J12" s="6">
        <v>365</v>
      </c>
      <c r="K12" s="6">
        <v>4</v>
      </c>
      <c r="L12" s="6">
        <v>0</v>
      </c>
      <c r="M12" s="6">
        <v>1</v>
      </c>
      <c r="N12" s="6">
        <v>1</v>
      </c>
      <c r="O12" s="6">
        <v>1</v>
      </c>
      <c r="P12" s="6">
        <v>5</v>
      </c>
      <c r="Q12">
        <v>1</v>
      </c>
      <c r="R12">
        <v>6</v>
      </c>
      <c r="S12">
        <v>5</v>
      </c>
      <c r="T12">
        <v>2</v>
      </c>
      <c r="U12">
        <v>17</v>
      </c>
      <c r="V12">
        <v>18</v>
      </c>
      <c r="W12">
        <v>2</v>
      </c>
      <c r="X12">
        <v>0</v>
      </c>
      <c r="Y12">
        <v>0</v>
      </c>
      <c r="Z12">
        <v>2</v>
      </c>
      <c r="AA12">
        <v>1</v>
      </c>
      <c r="AB12">
        <v>0</v>
      </c>
      <c r="AC12">
        <v>0</v>
      </c>
      <c r="AD12">
        <v>0</v>
      </c>
      <c r="AE12">
        <f t="shared" si="6"/>
        <v>0</v>
      </c>
      <c r="AF12">
        <v>0</v>
      </c>
      <c r="AG12">
        <v>0</v>
      </c>
      <c r="AH12">
        <v>0</v>
      </c>
      <c r="AI12">
        <f t="shared" si="10"/>
        <v>0</v>
      </c>
      <c r="AJ12">
        <v>0</v>
      </c>
      <c r="AK12">
        <v>0</v>
      </c>
      <c r="AL12">
        <v>0</v>
      </c>
      <c r="AM12">
        <f t="shared" si="7"/>
        <v>0</v>
      </c>
      <c r="AN12" s="8">
        <f t="shared" si="4"/>
        <v>2</v>
      </c>
      <c r="AO12" s="8">
        <f t="shared" si="1"/>
        <v>3</v>
      </c>
    </row>
    <row r="13" spans="1:41" ht="12.75" customHeight="1" x14ac:dyDescent="0.35">
      <c r="A13" s="6">
        <v>6</v>
      </c>
      <c r="B13" s="6">
        <v>2365</v>
      </c>
      <c r="C13" s="6" t="s">
        <v>29</v>
      </c>
      <c r="D13" s="6" t="s">
        <v>30</v>
      </c>
      <c r="E13" s="6" t="s">
        <v>53</v>
      </c>
      <c r="F13" s="9">
        <v>39814.01</v>
      </c>
      <c r="G13" s="6">
        <v>3</v>
      </c>
      <c r="H13" s="6">
        <v>2</v>
      </c>
      <c r="I13" s="6">
        <v>365</v>
      </c>
      <c r="J13" s="6">
        <v>2</v>
      </c>
      <c r="K13" s="6">
        <v>3</v>
      </c>
      <c r="L13" s="6">
        <v>0</v>
      </c>
      <c r="M13" s="6">
        <v>1</v>
      </c>
      <c r="N13" s="6">
        <v>0</v>
      </c>
      <c r="O13" s="6">
        <v>2</v>
      </c>
      <c r="P13" s="6">
        <v>4</v>
      </c>
      <c r="Q13">
        <v>0</v>
      </c>
      <c r="R13">
        <v>6</v>
      </c>
      <c r="S13">
        <v>0</v>
      </c>
      <c r="T13">
        <v>1</v>
      </c>
      <c r="U13">
        <v>0</v>
      </c>
      <c r="V13">
        <v>18</v>
      </c>
      <c r="W13">
        <v>1</v>
      </c>
      <c r="X13">
        <v>0</v>
      </c>
      <c r="Y13">
        <v>0</v>
      </c>
      <c r="Z13">
        <v>0</v>
      </c>
      <c r="AA13">
        <f t="shared" ref="AA13:AA22" si="11">SUM($X13+$Y13+$Z13)</f>
        <v>0</v>
      </c>
      <c r="AB13">
        <v>0</v>
      </c>
      <c r="AC13">
        <v>0</v>
      </c>
      <c r="AD13">
        <v>0</v>
      </c>
      <c r="AE13">
        <f t="shared" si="6"/>
        <v>0</v>
      </c>
      <c r="AF13">
        <v>0</v>
      </c>
      <c r="AG13">
        <v>0</v>
      </c>
      <c r="AH13">
        <v>0</v>
      </c>
      <c r="AI13">
        <f t="shared" si="10"/>
        <v>0</v>
      </c>
      <c r="AJ13">
        <v>0</v>
      </c>
      <c r="AK13">
        <v>0</v>
      </c>
      <c r="AL13">
        <v>0</v>
      </c>
      <c r="AM13">
        <f t="shared" si="7"/>
        <v>0</v>
      </c>
      <c r="AN13" s="8">
        <f t="shared" si="4"/>
        <v>1</v>
      </c>
      <c r="AO13" s="8">
        <f t="shared" si="1"/>
        <v>1</v>
      </c>
    </row>
    <row r="14" spans="1:41" ht="12.75" customHeight="1" x14ac:dyDescent="0.35">
      <c r="A14" s="6">
        <v>7</v>
      </c>
      <c r="B14" s="6">
        <v>2365</v>
      </c>
      <c r="C14" s="6" t="s">
        <v>29</v>
      </c>
      <c r="D14" s="6" t="s">
        <v>30</v>
      </c>
      <c r="E14" s="6" t="s">
        <v>53</v>
      </c>
      <c r="F14" s="9">
        <v>39814.019999999997</v>
      </c>
      <c r="G14" s="6">
        <v>3</v>
      </c>
      <c r="H14" s="6">
        <v>2</v>
      </c>
      <c r="I14" s="6">
        <v>365</v>
      </c>
      <c r="J14" s="6">
        <v>2</v>
      </c>
      <c r="K14" s="6">
        <v>3</v>
      </c>
      <c r="L14" s="6">
        <v>0</v>
      </c>
      <c r="M14" s="6">
        <v>1</v>
      </c>
      <c r="N14" s="6">
        <v>0</v>
      </c>
      <c r="O14" s="6">
        <v>2</v>
      </c>
      <c r="P14" s="6">
        <v>4</v>
      </c>
      <c r="Q14">
        <v>0</v>
      </c>
      <c r="R14">
        <v>6</v>
      </c>
      <c r="S14">
        <v>0</v>
      </c>
      <c r="T14">
        <v>1</v>
      </c>
      <c r="U14">
        <v>0</v>
      </c>
      <c r="V14">
        <v>18</v>
      </c>
      <c r="W14">
        <v>1</v>
      </c>
      <c r="X14">
        <v>0</v>
      </c>
      <c r="Y14">
        <v>0</v>
      </c>
      <c r="Z14">
        <v>0</v>
      </c>
      <c r="AA14">
        <f t="shared" si="11"/>
        <v>0</v>
      </c>
      <c r="AB14">
        <v>0</v>
      </c>
      <c r="AC14">
        <v>0</v>
      </c>
      <c r="AD14">
        <v>0</v>
      </c>
      <c r="AE14">
        <f t="shared" si="6"/>
        <v>0</v>
      </c>
      <c r="AF14">
        <v>0</v>
      </c>
      <c r="AG14">
        <v>0</v>
      </c>
      <c r="AH14">
        <v>0</v>
      </c>
      <c r="AI14">
        <f t="shared" si="10"/>
        <v>0</v>
      </c>
      <c r="AJ14">
        <v>0</v>
      </c>
      <c r="AK14">
        <v>0</v>
      </c>
      <c r="AL14">
        <v>0</v>
      </c>
      <c r="AM14">
        <f t="shared" si="7"/>
        <v>0</v>
      </c>
      <c r="AN14" s="8">
        <f t="shared" si="4"/>
        <v>1</v>
      </c>
      <c r="AO14" s="8">
        <f t="shared" si="1"/>
        <v>1</v>
      </c>
    </row>
    <row r="15" spans="1:41" customFormat="1" x14ac:dyDescent="0.35">
      <c r="A15">
        <v>7</v>
      </c>
      <c r="B15">
        <v>2365</v>
      </c>
      <c r="C15" t="s">
        <v>29</v>
      </c>
      <c r="D15" t="s">
        <v>30</v>
      </c>
      <c r="E15" t="s">
        <v>1562</v>
      </c>
      <c r="F15" s="7">
        <v>39847</v>
      </c>
      <c r="G15">
        <v>0</v>
      </c>
      <c r="H15">
        <v>0</v>
      </c>
      <c r="I15">
        <v>2</v>
      </c>
      <c r="J15">
        <v>365</v>
      </c>
      <c r="K15">
        <v>0</v>
      </c>
      <c r="L15">
        <v>0</v>
      </c>
      <c r="M15">
        <v>0</v>
      </c>
      <c r="N15">
        <v>0</v>
      </c>
      <c r="O15">
        <v>0</v>
      </c>
      <c r="P15">
        <v>0</v>
      </c>
      <c r="Q15">
        <v>0</v>
      </c>
      <c r="R15">
        <v>6</v>
      </c>
      <c r="S15">
        <v>5</v>
      </c>
      <c r="T15">
        <v>2</v>
      </c>
      <c r="U15">
        <v>17</v>
      </c>
      <c r="V15">
        <v>18</v>
      </c>
      <c r="W15">
        <v>2</v>
      </c>
      <c r="X15">
        <v>0</v>
      </c>
      <c r="Y15">
        <v>0</v>
      </c>
      <c r="Z15">
        <v>0</v>
      </c>
      <c r="AA15">
        <f t="shared" si="11"/>
        <v>0</v>
      </c>
      <c r="AB15">
        <v>16.399999999999999</v>
      </c>
      <c r="AC15">
        <v>0</v>
      </c>
      <c r="AD15">
        <v>0</v>
      </c>
      <c r="AE15">
        <v>1</v>
      </c>
      <c r="AF15">
        <v>0</v>
      </c>
      <c r="AG15">
        <v>0</v>
      </c>
      <c r="AH15">
        <v>0</v>
      </c>
      <c r="AI15">
        <f t="shared" si="10"/>
        <v>0</v>
      </c>
      <c r="AJ15">
        <v>0</v>
      </c>
      <c r="AK15">
        <v>0</v>
      </c>
      <c r="AL15">
        <v>0</v>
      </c>
      <c r="AM15">
        <f t="shared" si="7"/>
        <v>0</v>
      </c>
      <c r="AN15" s="8">
        <f t="shared" si="4"/>
        <v>3</v>
      </c>
      <c r="AO15" s="8">
        <f t="shared" si="1"/>
        <v>2</v>
      </c>
    </row>
    <row r="16" spans="1:41" ht="12.75" customHeight="1" x14ac:dyDescent="0.35">
      <c r="A16" s="6">
        <v>8</v>
      </c>
      <c r="B16" s="6">
        <v>2365</v>
      </c>
      <c r="C16" s="6" t="s">
        <v>29</v>
      </c>
      <c r="D16" s="6" t="s">
        <v>30</v>
      </c>
      <c r="E16" s="6" t="s">
        <v>57</v>
      </c>
      <c r="F16" s="9">
        <v>40049</v>
      </c>
      <c r="G16" s="6">
        <v>4.2</v>
      </c>
      <c r="H16" s="6">
        <v>1</v>
      </c>
      <c r="I16" s="6">
        <v>365</v>
      </c>
      <c r="J16" s="6">
        <v>2</v>
      </c>
      <c r="K16" s="6">
        <v>4</v>
      </c>
      <c r="L16" s="6">
        <v>0</v>
      </c>
      <c r="M16" s="6">
        <v>0</v>
      </c>
      <c r="N16" s="6">
        <v>0</v>
      </c>
      <c r="O16" s="6">
        <v>1</v>
      </c>
      <c r="P16" s="6">
        <v>1</v>
      </c>
      <c r="Q16">
        <v>0</v>
      </c>
      <c r="R16">
        <v>0</v>
      </c>
      <c r="S16">
        <v>0</v>
      </c>
      <c r="T16">
        <f t="shared" ref="T16:T17" si="12">SUM($R16+$S16)</f>
        <v>0</v>
      </c>
      <c r="U16">
        <v>0</v>
      </c>
      <c r="V16">
        <v>18</v>
      </c>
      <c r="W16">
        <v>1</v>
      </c>
      <c r="X16">
        <v>0</v>
      </c>
      <c r="Y16">
        <v>0</v>
      </c>
      <c r="Z16">
        <v>0</v>
      </c>
      <c r="AA16">
        <f t="shared" si="11"/>
        <v>0</v>
      </c>
      <c r="AB16">
        <v>0</v>
      </c>
      <c r="AC16">
        <v>0</v>
      </c>
      <c r="AD16">
        <v>0</v>
      </c>
      <c r="AE16">
        <f t="shared" ref="AE16" si="13">SUM($AB16+$AC16+$AD16)</f>
        <v>0</v>
      </c>
      <c r="AF16">
        <v>0</v>
      </c>
      <c r="AG16">
        <v>0</v>
      </c>
      <c r="AH16">
        <v>0</v>
      </c>
      <c r="AI16">
        <f t="shared" si="10"/>
        <v>0</v>
      </c>
      <c r="AJ16">
        <v>0</v>
      </c>
      <c r="AK16">
        <v>0</v>
      </c>
      <c r="AL16">
        <v>0</v>
      </c>
      <c r="AM16">
        <f t="shared" si="7"/>
        <v>0</v>
      </c>
      <c r="AN16" s="8">
        <f t="shared" si="4"/>
        <v>1</v>
      </c>
      <c r="AO16" s="8">
        <f t="shared" si="1"/>
        <v>0</v>
      </c>
    </row>
    <row r="17" spans="1:41" customFormat="1" x14ac:dyDescent="0.35">
      <c r="A17">
        <v>8</v>
      </c>
      <c r="B17">
        <v>2365</v>
      </c>
      <c r="C17" t="s">
        <v>29</v>
      </c>
      <c r="D17" t="s">
        <v>30</v>
      </c>
      <c r="E17" t="s">
        <v>1562</v>
      </c>
      <c r="F17" s="7">
        <v>40087</v>
      </c>
      <c r="G17">
        <v>0</v>
      </c>
      <c r="H17">
        <v>0</v>
      </c>
      <c r="I17">
        <v>2</v>
      </c>
      <c r="J17">
        <v>365</v>
      </c>
      <c r="K17">
        <v>0</v>
      </c>
      <c r="L17">
        <v>0</v>
      </c>
      <c r="M17">
        <v>0</v>
      </c>
      <c r="N17">
        <v>0</v>
      </c>
      <c r="O17">
        <v>0</v>
      </c>
      <c r="P17">
        <v>0</v>
      </c>
      <c r="Q17">
        <v>0</v>
      </c>
      <c r="R17">
        <v>0</v>
      </c>
      <c r="S17">
        <v>0</v>
      </c>
      <c r="T17">
        <f t="shared" si="12"/>
        <v>0</v>
      </c>
      <c r="U17">
        <v>17</v>
      </c>
      <c r="V17">
        <v>18</v>
      </c>
      <c r="W17">
        <v>2</v>
      </c>
      <c r="X17">
        <v>0</v>
      </c>
      <c r="Y17">
        <v>0</v>
      </c>
      <c r="Z17">
        <v>0</v>
      </c>
      <c r="AA17">
        <f t="shared" si="11"/>
        <v>0</v>
      </c>
      <c r="AB17">
        <v>16.399999999999999</v>
      </c>
      <c r="AC17">
        <v>0</v>
      </c>
      <c r="AD17">
        <v>0</v>
      </c>
      <c r="AE17">
        <v>1</v>
      </c>
      <c r="AF17">
        <v>0</v>
      </c>
      <c r="AG17">
        <v>0</v>
      </c>
      <c r="AH17">
        <v>0</v>
      </c>
      <c r="AI17">
        <f t="shared" si="10"/>
        <v>0</v>
      </c>
      <c r="AJ17">
        <v>0</v>
      </c>
      <c r="AK17">
        <v>0</v>
      </c>
      <c r="AL17">
        <v>0</v>
      </c>
      <c r="AM17">
        <f t="shared" si="7"/>
        <v>0</v>
      </c>
      <c r="AN17" s="8">
        <f t="shared" si="4"/>
        <v>3</v>
      </c>
      <c r="AO17" s="8">
        <f t="shared" si="1"/>
        <v>0</v>
      </c>
    </row>
    <row r="18" spans="1:41" ht="12.75" customHeight="1" x14ac:dyDescent="0.35">
      <c r="A18" s="6">
        <v>9</v>
      </c>
      <c r="B18" s="6">
        <v>2365</v>
      </c>
      <c r="C18" s="6" t="s">
        <v>29</v>
      </c>
      <c r="D18" s="6" t="s">
        <v>30</v>
      </c>
      <c r="E18" s="6" t="s">
        <v>61</v>
      </c>
      <c r="F18" s="9">
        <v>40544.01</v>
      </c>
      <c r="G18" s="6">
        <v>3</v>
      </c>
      <c r="H18" s="6">
        <v>1</v>
      </c>
      <c r="I18" s="6">
        <v>365</v>
      </c>
      <c r="J18" s="6">
        <v>2</v>
      </c>
      <c r="K18" s="6">
        <v>2</v>
      </c>
      <c r="L18" s="6">
        <v>0</v>
      </c>
      <c r="M18" s="6">
        <v>1</v>
      </c>
      <c r="N18" s="6">
        <v>0</v>
      </c>
      <c r="O18" s="6">
        <v>2</v>
      </c>
      <c r="P18" s="6">
        <v>3</v>
      </c>
      <c r="Q18">
        <v>0</v>
      </c>
      <c r="R18">
        <v>6</v>
      </c>
      <c r="S18">
        <v>5</v>
      </c>
      <c r="T18">
        <v>2</v>
      </c>
      <c r="U18">
        <v>17</v>
      </c>
      <c r="V18">
        <v>18</v>
      </c>
      <c r="W18">
        <v>2</v>
      </c>
      <c r="X18">
        <v>0</v>
      </c>
      <c r="Y18">
        <v>0</v>
      </c>
      <c r="Z18">
        <v>0</v>
      </c>
      <c r="AA18">
        <f t="shared" si="11"/>
        <v>0</v>
      </c>
      <c r="AB18">
        <v>0</v>
      </c>
      <c r="AC18">
        <v>0</v>
      </c>
      <c r="AD18">
        <v>0</v>
      </c>
      <c r="AE18">
        <f t="shared" ref="AE18" si="14">SUM($AB18+$AC18+$AD18)</f>
        <v>0</v>
      </c>
      <c r="AF18">
        <v>0</v>
      </c>
      <c r="AG18">
        <v>0</v>
      </c>
      <c r="AH18">
        <v>0</v>
      </c>
      <c r="AI18">
        <f t="shared" si="10"/>
        <v>0</v>
      </c>
      <c r="AJ18">
        <v>0</v>
      </c>
      <c r="AK18">
        <v>0</v>
      </c>
      <c r="AL18">
        <v>0</v>
      </c>
      <c r="AM18">
        <f t="shared" si="7"/>
        <v>0</v>
      </c>
      <c r="AN18" s="8">
        <f t="shared" si="4"/>
        <v>2</v>
      </c>
      <c r="AO18" s="8">
        <f t="shared" si="1"/>
        <v>2</v>
      </c>
    </row>
    <row r="19" spans="1:41" customFormat="1" x14ac:dyDescent="0.35">
      <c r="A19">
        <v>9</v>
      </c>
      <c r="B19">
        <v>2365</v>
      </c>
      <c r="C19" t="s">
        <v>29</v>
      </c>
      <c r="D19" t="s">
        <v>30</v>
      </c>
      <c r="E19" t="s">
        <v>1562</v>
      </c>
      <c r="F19" s="7">
        <v>40575</v>
      </c>
      <c r="G19">
        <v>0</v>
      </c>
      <c r="H19">
        <v>0</v>
      </c>
      <c r="I19">
        <v>2</v>
      </c>
      <c r="J19">
        <v>365</v>
      </c>
      <c r="K19">
        <v>0</v>
      </c>
      <c r="L19">
        <v>0</v>
      </c>
      <c r="M19">
        <v>0</v>
      </c>
      <c r="N19">
        <v>0</v>
      </c>
      <c r="O19">
        <v>0</v>
      </c>
      <c r="P19">
        <v>0</v>
      </c>
      <c r="Q19">
        <v>0</v>
      </c>
      <c r="R19">
        <v>0</v>
      </c>
      <c r="S19">
        <v>0</v>
      </c>
      <c r="T19">
        <f t="shared" ref="T19" si="15">SUM($R19+$S19)</f>
        <v>0</v>
      </c>
      <c r="U19">
        <v>17</v>
      </c>
      <c r="V19">
        <v>18</v>
      </c>
      <c r="W19">
        <v>2</v>
      </c>
      <c r="X19">
        <v>0</v>
      </c>
      <c r="Y19">
        <v>0</v>
      </c>
      <c r="Z19">
        <v>0</v>
      </c>
      <c r="AA19">
        <f t="shared" si="11"/>
        <v>0</v>
      </c>
      <c r="AB19">
        <v>16.399999999999999</v>
      </c>
      <c r="AC19">
        <v>0</v>
      </c>
      <c r="AD19">
        <v>0</v>
      </c>
      <c r="AE19">
        <v>1</v>
      </c>
      <c r="AF19">
        <v>0</v>
      </c>
      <c r="AG19">
        <v>0</v>
      </c>
      <c r="AH19">
        <v>0</v>
      </c>
      <c r="AI19">
        <f t="shared" si="10"/>
        <v>0</v>
      </c>
      <c r="AJ19">
        <v>0</v>
      </c>
      <c r="AK19">
        <v>0</v>
      </c>
      <c r="AL19">
        <v>0</v>
      </c>
      <c r="AM19">
        <f t="shared" si="7"/>
        <v>0</v>
      </c>
      <c r="AN19" s="8">
        <f t="shared" si="4"/>
        <v>3</v>
      </c>
      <c r="AO19" s="8">
        <f t="shared" si="1"/>
        <v>0</v>
      </c>
    </row>
    <row r="20" spans="1:41" x14ac:dyDescent="0.35">
      <c r="A20" s="6">
        <v>10</v>
      </c>
      <c r="B20" s="6">
        <v>2365</v>
      </c>
      <c r="C20" s="6" t="s">
        <v>29</v>
      </c>
      <c r="D20" s="6" t="s">
        <v>30</v>
      </c>
      <c r="E20" s="6" t="s">
        <v>64</v>
      </c>
      <c r="F20" s="9">
        <v>41487</v>
      </c>
      <c r="G20" s="6">
        <v>3</v>
      </c>
      <c r="H20" s="6">
        <v>1</v>
      </c>
      <c r="I20" s="6">
        <v>365</v>
      </c>
      <c r="J20" s="6">
        <v>2</v>
      </c>
      <c r="K20" s="6">
        <v>3</v>
      </c>
      <c r="L20" s="6">
        <v>0</v>
      </c>
      <c r="M20" s="6">
        <v>1</v>
      </c>
      <c r="N20" s="6">
        <v>0</v>
      </c>
      <c r="O20" s="6">
        <v>2</v>
      </c>
      <c r="P20" s="6">
        <v>3</v>
      </c>
      <c r="Q20">
        <v>0</v>
      </c>
      <c r="R20">
        <v>0</v>
      </c>
      <c r="S20">
        <v>5</v>
      </c>
      <c r="T20">
        <v>1</v>
      </c>
      <c r="U20">
        <v>17</v>
      </c>
      <c r="V20">
        <v>0</v>
      </c>
      <c r="W20">
        <v>1</v>
      </c>
      <c r="X20">
        <v>0</v>
      </c>
      <c r="Y20">
        <v>0</v>
      </c>
      <c r="Z20">
        <v>0</v>
      </c>
      <c r="AA20">
        <f t="shared" si="11"/>
        <v>0</v>
      </c>
      <c r="AB20">
        <v>0</v>
      </c>
      <c r="AC20">
        <v>0</v>
      </c>
      <c r="AD20">
        <v>0</v>
      </c>
      <c r="AE20">
        <f t="shared" ref="AE20:AE49" si="16">SUM($AB20+$AC20+$AD20)</f>
        <v>0</v>
      </c>
      <c r="AF20">
        <v>0</v>
      </c>
      <c r="AG20">
        <v>0</v>
      </c>
      <c r="AH20">
        <v>0</v>
      </c>
      <c r="AI20">
        <f t="shared" si="10"/>
        <v>0</v>
      </c>
      <c r="AJ20">
        <v>0</v>
      </c>
      <c r="AK20">
        <v>0</v>
      </c>
      <c r="AL20">
        <v>0</v>
      </c>
      <c r="AM20">
        <f t="shared" si="7"/>
        <v>0</v>
      </c>
      <c r="AN20" s="8">
        <f t="shared" si="4"/>
        <v>1</v>
      </c>
      <c r="AO20" s="8">
        <f t="shared" si="1"/>
        <v>1</v>
      </c>
    </row>
    <row r="21" spans="1:41" customFormat="1" x14ac:dyDescent="0.35">
      <c r="A21">
        <v>10</v>
      </c>
      <c r="B21">
        <v>2365</v>
      </c>
      <c r="C21" t="s">
        <v>29</v>
      </c>
      <c r="D21" t="s">
        <v>30</v>
      </c>
      <c r="E21" t="s">
        <v>1562</v>
      </c>
      <c r="F21" s="7">
        <v>41518</v>
      </c>
      <c r="G21">
        <v>0</v>
      </c>
      <c r="H21">
        <v>0</v>
      </c>
      <c r="I21">
        <v>2</v>
      </c>
      <c r="J21">
        <v>365</v>
      </c>
      <c r="K21">
        <v>0</v>
      </c>
      <c r="L21">
        <v>0</v>
      </c>
      <c r="M21">
        <v>0</v>
      </c>
      <c r="N21">
        <v>0</v>
      </c>
      <c r="O21">
        <v>0</v>
      </c>
      <c r="P21">
        <v>0</v>
      </c>
      <c r="Q21">
        <v>0</v>
      </c>
      <c r="R21">
        <v>6</v>
      </c>
      <c r="S21">
        <v>5</v>
      </c>
      <c r="T21">
        <v>2</v>
      </c>
      <c r="U21">
        <v>17</v>
      </c>
      <c r="V21">
        <v>18</v>
      </c>
      <c r="W21">
        <v>2</v>
      </c>
      <c r="X21">
        <v>0</v>
      </c>
      <c r="Y21">
        <v>0</v>
      </c>
      <c r="Z21">
        <v>0</v>
      </c>
      <c r="AA21">
        <f t="shared" si="11"/>
        <v>0</v>
      </c>
      <c r="AB21">
        <v>0</v>
      </c>
      <c r="AC21">
        <v>0</v>
      </c>
      <c r="AD21">
        <v>0</v>
      </c>
      <c r="AE21">
        <f t="shared" si="16"/>
        <v>0</v>
      </c>
      <c r="AF21">
        <v>0</v>
      </c>
      <c r="AG21">
        <v>0</v>
      </c>
      <c r="AH21">
        <v>0.1</v>
      </c>
      <c r="AI21">
        <v>1</v>
      </c>
      <c r="AJ21">
        <v>15.2</v>
      </c>
      <c r="AK21">
        <v>0</v>
      </c>
      <c r="AL21">
        <v>18.3</v>
      </c>
      <c r="AM21">
        <v>2</v>
      </c>
      <c r="AN21" s="8">
        <f t="shared" si="4"/>
        <v>4</v>
      </c>
      <c r="AO21" s="8">
        <f t="shared" si="1"/>
        <v>3</v>
      </c>
    </row>
    <row r="22" spans="1:41" ht="12.75" customHeight="1" x14ac:dyDescent="0.35">
      <c r="A22" s="6">
        <v>11</v>
      </c>
      <c r="B22" s="6">
        <v>2365</v>
      </c>
      <c r="C22" s="6" t="s">
        <v>29</v>
      </c>
      <c r="D22" s="6" t="s">
        <v>30</v>
      </c>
      <c r="E22" s="6" t="s">
        <v>68</v>
      </c>
      <c r="F22" s="9">
        <v>41547</v>
      </c>
      <c r="G22" s="6">
        <v>3</v>
      </c>
      <c r="H22" s="6">
        <v>2</v>
      </c>
      <c r="I22" s="6">
        <v>365</v>
      </c>
      <c r="J22" s="6">
        <v>2</v>
      </c>
      <c r="K22" s="6">
        <v>2</v>
      </c>
      <c r="L22" s="6">
        <v>1</v>
      </c>
      <c r="M22" s="6">
        <v>1</v>
      </c>
      <c r="N22" s="6">
        <v>0</v>
      </c>
      <c r="O22" s="6">
        <v>2</v>
      </c>
      <c r="P22" s="6">
        <v>4</v>
      </c>
      <c r="Q22">
        <v>0</v>
      </c>
      <c r="R22">
        <v>6</v>
      </c>
      <c r="S22">
        <v>5</v>
      </c>
      <c r="T22">
        <v>2</v>
      </c>
      <c r="U22">
        <v>0</v>
      </c>
      <c r="V22">
        <v>18</v>
      </c>
      <c r="W22">
        <v>1</v>
      </c>
      <c r="X22">
        <v>0</v>
      </c>
      <c r="Y22">
        <v>0</v>
      </c>
      <c r="Z22">
        <v>0</v>
      </c>
      <c r="AA22">
        <f t="shared" si="11"/>
        <v>0</v>
      </c>
      <c r="AB22">
        <v>0</v>
      </c>
      <c r="AC22">
        <v>0</v>
      </c>
      <c r="AD22">
        <v>0</v>
      </c>
      <c r="AE22">
        <f t="shared" si="16"/>
        <v>0</v>
      </c>
      <c r="AF22">
        <v>0</v>
      </c>
      <c r="AG22">
        <v>0</v>
      </c>
      <c r="AH22">
        <v>0</v>
      </c>
      <c r="AI22">
        <f t="shared" ref="AI22:AI23" si="17">SUM($AF22+$AG22+$AH22)</f>
        <v>0</v>
      </c>
      <c r="AJ22">
        <v>0</v>
      </c>
      <c r="AK22">
        <v>0</v>
      </c>
      <c r="AL22">
        <v>18.3</v>
      </c>
      <c r="AM22">
        <v>2</v>
      </c>
      <c r="AN22" s="8">
        <f t="shared" si="4"/>
        <v>3</v>
      </c>
      <c r="AO22" s="8">
        <f t="shared" si="1"/>
        <v>2</v>
      </c>
    </row>
    <row r="23" spans="1:41" customFormat="1" x14ac:dyDescent="0.35">
      <c r="A23">
        <v>11</v>
      </c>
      <c r="B23">
        <v>2365</v>
      </c>
      <c r="C23" t="s">
        <v>29</v>
      </c>
      <c r="D23" t="s">
        <v>30</v>
      </c>
      <c r="E23" t="s">
        <v>1562</v>
      </c>
      <c r="F23" s="7">
        <v>41579</v>
      </c>
      <c r="G23">
        <v>0</v>
      </c>
      <c r="H23">
        <v>0</v>
      </c>
      <c r="I23">
        <v>2</v>
      </c>
      <c r="J23">
        <v>365</v>
      </c>
      <c r="K23">
        <v>0</v>
      </c>
      <c r="L23">
        <v>0</v>
      </c>
      <c r="M23">
        <v>0</v>
      </c>
      <c r="N23">
        <v>0</v>
      </c>
      <c r="O23">
        <v>0</v>
      </c>
      <c r="P23">
        <v>0</v>
      </c>
      <c r="Q23">
        <v>0</v>
      </c>
      <c r="R23">
        <v>0</v>
      </c>
      <c r="S23">
        <v>0</v>
      </c>
      <c r="T23">
        <f t="shared" ref="T23" si="18">SUM($R23+$S23)</f>
        <v>0</v>
      </c>
      <c r="U23">
        <v>17</v>
      </c>
      <c r="V23">
        <v>18</v>
      </c>
      <c r="W23">
        <v>2</v>
      </c>
      <c r="X23">
        <v>0</v>
      </c>
      <c r="Y23">
        <v>0</v>
      </c>
      <c r="Z23">
        <v>2</v>
      </c>
      <c r="AA23">
        <v>1</v>
      </c>
      <c r="AB23">
        <v>0</v>
      </c>
      <c r="AC23">
        <v>0</v>
      </c>
      <c r="AD23">
        <v>0</v>
      </c>
      <c r="AE23">
        <f t="shared" si="16"/>
        <v>0</v>
      </c>
      <c r="AF23">
        <v>0</v>
      </c>
      <c r="AG23">
        <v>0</v>
      </c>
      <c r="AH23">
        <v>0</v>
      </c>
      <c r="AI23">
        <f t="shared" si="17"/>
        <v>0</v>
      </c>
      <c r="AJ23">
        <v>15.2</v>
      </c>
      <c r="AK23">
        <v>17.399999999999999</v>
      </c>
      <c r="AL23">
        <v>0</v>
      </c>
      <c r="AM23">
        <v>2</v>
      </c>
      <c r="AN23" s="8">
        <f t="shared" si="4"/>
        <v>4</v>
      </c>
      <c r="AO23" s="8">
        <f t="shared" si="1"/>
        <v>1</v>
      </c>
    </row>
    <row r="24" spans="1:41" ht="12.75" customHeight="1" x14ac:dyDescent="0.35">
      <c r="A24" s="6">
        <v>12</v>
      </c>
      <c r="B24" s="6">
        <v>2365</v>
      </c>
      <c r="C24" s="6" t="s">
        <v>29</v>
      </c>
      <c r="D24" s="6" t="s">
        <v>30</v>
      </c>
      <c r="E24" s="6" t="s">
        <v>72</v>
      </c>
      <c r="F24" s="9">
        <v>41713.01</v>
      </c>
      <c r="G24" s="6">
        <v>2</v>
      </c>
      <c r="H24" s="6">
        <v>3</v>
      </c>
      <c r="I24" s="6">
        <v>365</v>
      </c>
      <c r="J24" s="6">
        <v>2</v>
      </c>
      <c r="K24" s="6">
        <v>1</v>
      </c>
      <c r="L24" s="6">
        <v>1</v>
      </c>
      <c r="M24" s="6">
        <v>1</v>
      </c>
      <c r="N24" s="6">
        <v>0</v>
      </c>
      <c r="O24" s="6">
        <v>1</v>
      </c>
      <c r="P24" s="6">
        <v>2</v>
      </c>
      <c r="Q24">
        <v>0</v>
      </c>
      <c r="R24">
        <v>6</v>
      </c>
      <c r="S24">
        <v>5</v>
      </c>
      <c r="T24">
        <v>2</v>
      </c>
      <c r="U24">
        <v>17</v>
      </c>
      <c r="V24">
        <v>18</v>
      </c>
      <c r="W24">
        <v>2</v>
      </c>
      <c r="X24">
        <v>4.4000000000000004</v>
      </c>
      <c r="Y24">
        <v>0</v>
      </c>
      <c r="Z24">
        <v>0</v>
      </c>
      <c r="AA24">
        <v>1</v>
      </c>
      <c r="AB24">
        <v>0</v>
      </c>
      <c r="AC24">
        <v>0</v>
      </c>
      <c r="AD24">
        <v>0</v>
      </c>
      <c r="AE24">
        <f t="shared" si="16"/>
        <v>0</v>
      </c>
      <c r="AF24">
        <v>0</v>
      </c>
      <c r="AG24">
        <v>0</v>
      </c>
      <c r="AH24">
        <v>0.1</v>
      </c>
      <c r="AI24">
        <v>1</v>
      </c>
      <c r="AJ24">
        <v>0</v>
      </c>
      <c r="AK24">
        <v>0</v>
      </c>
      <c r="AL24">
        <v>0</v>
      </c>
      <c r="AM24">
        <f t="shared" ref="AM24:AM35" si="19">SUM($AJ24+$AK24+$AL24)</f>
        <v>0</v>
      </c>
      <c r="AN24" s="8">
        <f t="shared" si="4"/>
        <v>2</v>
      </c>
      <c r="AO24" s="8">
        <f t="shared" si="1"/>
        <v>4</v>
      </c>
    </row>
    <row r="25" spans="1:41" customFormat="1" x14ac:dyDescent="0.35">
      <c r="A25">
        <v>12</v>
      </c>
      <c r="B25">
        <v>2365</v>
      </c>
      <c r="C25" t="s">
        <v>29</v>
      </c>
      <c r="D25" t="s">
        <v>30</v>
      </c>
      <c r="E25" t="s">
        <v>1562</v>
      </c>
      <c r="F25" s="7">
        <v>41760</v>
      </c>
      <c r="G25">
        <v>0</v>
      </c>
      <c r="H25">
        <v>0</v>
      </c>
      <c r="I25">
        <v>2</v>
      </c>
      <c r="J25">
        <v>365</v>
      </c>
      <c r="K25">
        <v>0</v>
      </c>
      <c r="L25">
        <v>0</v>
      </c>
      <c r="M25">
        <v>0</v>
      </c>
      <c r="N25">
        <v>0</v>
      </c>
      <c r="O25">
        <v>0</v>
      </c>
      <c r="P25">
        <v>0</v>
      </c>
      <c r="Q25">
        <v>0</v>
      </c>
      <c r="R25">
        <v>6</v>
      </c>
      <c r="S25">
        <v>5</v>
      </c>
      <c r="T25">
        <v>2</v>
      </c>
      <c r="U25">
        <v>17</v>
      </c>
      <c r="V25">
        <v>18</v>
      </c>
      <c r="W25">
        <v>2</v>
      </c>
      <c r="X25">
        <v>4.4000000000000004</v>
      </c>
      <c r="Y25">
        <v>4.2</v>
      </c>
      <c r="Z25">
        <v>2</v>
      </c>
      <c r="AA25">
        <v>3</v>
      </c>
      <c r="AB25">
        <v>0</v>
      </c>
      <c r="AC25">
        <v>0</v>
      </c>
      <c r="AD25">
        <v>0</v>
      </c>
      <c r="AE25">
        <f t="shared" si="16"/>
        <v>0</v>
      </c>
      <c r="AF25">
        <v>0</v>
      </c>
      <c r="AG25">
        <v>0</v>
      </c>
      <c r="AH25">
        <v>0.1</v>
      </c>
      <c r="AI25">
        <v>1</v>
      </c>
      <c r="AJ25">
        <v>0</v>
      </c>
      <c r="AK25">
        <v>0</v>
      </c>
      <c r="AL25">
        <v>0</v>
      </c>
      <c r="AM25">
        <f t="shared" si="19"/>
        <v>0</v>
      </c>
      <c r="AN25" s="8">
        <f t="shared" si="4"/>
        <v>2</v>
      </c>
      <c r="AO25" s="8">
        <f t="shared" si="1"/>
        <v>6</v>
      </c>
    </row>
    <row r="26" spans="1:41" ht="12.75" customHeight="1" x14ac:dyDescent="0.35">
      <c r="A26" s="6">
        <v>13</v>
      </c>
      <c r="B26" s="6">
        <v>2365</v>
      </c>
      <c r="C26" s="6" t="s">
        <v>29</v>
      </c>
      <c r="D26" s="6" t="s">
        <v>30</v>
      </c>
      <c r="E26" s="6" t="s">
        <v>76</v>
      </c>
      <c r="F26" s="9">
        <v>41792</v>
      </c>
      <c r="G26" s="6">
        <v>3</v>
      </c>
      <c r="H26" s="6">
        <v>3</v>
      </c>
      <c r="I26" s="6">
        <v>365</v>
      </c>
      <c r="J26" s="6">
        <v>2</v>
      </c>
      <c r="K26" s="6">
        <v>2</v>
      </c>
      <c r="L26" s="6">
        <v>1</v>
      </c>
      <c r="M26" s="6">
        <v>1</v>
      </c>
      <c r="N26" s="6">
        <v>0</v>
      </c>
      <c r="O26" s="6">
        <v>2</v>
      </c>
      <c r="P26" s="6">
        <v>4</v>
      </c>
      <c r="Q26">
        <v>0</v>
      </c>
      <c r="R26">
        <v>6</v>
      </c>
      <c r="S26">
        <v>5</v>
      </c>
      <c r="T26">
        <v>2</v>
      </c>
      <c r="U26">
        <v>17</v>
      </c>
      <c r="V26">
        <v>18</v>
      </c>
      <c r="W26">
        <v>1</v>
      </c>
      <c r="X26">
        <v>4.4000000000000004</v>
      </c>
      <c r="Y26">
        <v>0</v>
      </c>
      <c r="Z26">
        <v>0</v>
      </c>
      <c r="AA26">
        <v>1</v>
      </c>
      <c r="AB26">
        <v>0</v>
      </c>
      <c r="AC26">
        <v>0</v>
      </c>
      <c r="AD26">
        <v>0</v>
      </c>
      <c r="AE26">
        <f t="shared" si="16"/>
        <v>0</v>
      </c>
      <c r="AF26">
        <v>0</v>
      </c>
      <c r="AG26">
        <v>0</v>
      </c>
      <c r="AH26">
        <v>0.1</v>
      </c>
      <c r="AI26">
        <v>1</v>
      </c>
      <c r="AJ26">
        <v>0</v>
      </c>
      <c r="AK26">
        <v>0</v>
      </c>
      <c r="AL26">
        <v>0</v>
      </c>
      <c r="AM26">
        <f t="shared" si="19"/>
        <v>0</v>
      </c>
      <c r="AN26" s="8">
        <f t="shared" si="4"/>
        <v>1</v>
      </c>
      <c r="AO26" s="8">
        <f t="shared" si="1"/>
        <v>4</v>
      </c>
    </row>
    <row r="27" spans="1:41" customFormat="1" x14ac:dyDescent="0.35">
      <c r="A27">
        <v>13</v>
      </c>
      <c r="B27">
        <v>2365</v>
      </c>
      <c r="C27" t="s">
        <v>29</v>
      </c>
      <c r="D27" t="s">
        <v>30</v>
      </c>
      <c r="E27" t="s">
        <v>1562</v>
      </c>
      <c r="F27" s="7">
        <v>41821</v>
      </c>
      <c r="G27">
        <v>0</v>
      </c>
      <c r="H27">
        <v>0</v>
      </c>
      <c r="I27">
        <v>2</v>
      </c>
      <c r="J27">
        <v>365</v>
      </c>
      <c r="K27">
        <v>0</v>
      </c>
      <c r="L27">
        <v>0</v>
      </c>
      <c r="M27">
        <v>0</v>
      </c>
      <c r="N27">
        <v>0</v>
      </c>
      <c r="O27">
        <v>0</v>
      </c>
      <c r="P27">
        <v>0</v>
      </c>
      <c r="Q27">
        <v>0</v>
      </c>
      <c r="R27">
        <v>6</v>
      </c>
      <c r="S27">
        <v>5</v>
      </c>
      <c r="T27">
        <v>2</v>
      </c>
      <c r="U27">
        <v>0</v>
      </c>
      <c r="V27">
        <v>18</v>
      </c>
      <c r="W27">
        <v>1</v>
      </c>
      <c r="X27">
        <v>0</v>
      </c>
      <c r="Y27">
        <v>4.2</v>
      </c>
      <c r="Z27">
        <v>2</v>
      </c>
      <c r="AA27">
        <v>2</v>
      </c>
      <c r="AB27">
        <v>0</v>
      </c>
      <c r="AC27">
        <v>0</v>
      </c>
      <c r="AD27">
        <v>0</v>
      </c>
      <c r="AE27">
        <f t="shared" si="16"/>
        <v>0</v>
      </c>
      <c r="AF27">
        <v>0</v>
      </c>
      <c r="AG27">
        <v>0</v>
      </c>
      <c r="AH27">
        <v>0.1</v>
      </c>
      <c r="AI27">
        <v>1</v>
      </c>
      <c r="AJ27">
        <v>0</v>
      </c>
      <c r="AK27">
        <v>0</v>
      </c>
      <c r="AL27">
        <v>0</v>
      </c>
      <c r="AM27">
        <f t="shared" si="19"/>
        <v>0</v>
      </c>
      <c r="AN27" s="8">
        <f t="shared" si="4"/>
        <v>1</v>
      </c>
      <c r="AO27" s="8">
        <f t="shared" si="1"/>
        <v>5</v>
      </c>
    </row>
    <row r="28" spans="1:41" x14ac:dyDescent="0.35">
      <c r="A28" s="6">
        <v>14</v>
      </c>
      <c r="B28" s="6">
        <v>2365</v>
      </c>
      <c r="C28" s="6" t="s">
        <v>29</v>
      </c>
      <c r="D28" s="6" t="s">
        <v>30</v>
      </c>
      <c r="E28" s="6" t="s">
        <v>80</v>
      </c>
      <c r="F28" s="9">
        <v>41793</v>
      </c>
      <c r="G28" s="6">
        <v>3</v>
      </c>
      <c r="H28" s="6">
        <v>1</v>
      </c>
      <c r="I28" s="6">
        <v>365</v>
      </c>
      <c r="J28" s="6">
        <v>2</v>
      </c>
      <c r="K28" s="6">
        <v>2</v>
      </c>
      <c r="L28" s="6">
        <v>1</v>
      </c>
      <c r="M28" s="6">
        <v>1</v>
      </c>
      <c r="N28" s="6">
        <v>0</v>
      </c>
      <c r="O28" s="6">
        <v>2</v>
      </c>
      <c r="P28" s="6">
        <v>4</v>
      </c>
      <c r="Q28">
        <v>0</v>
      </c>
      <c r="R28">
        <v>6</v>
      </c>
      <c r="S28">
        <v>5</v>
      </c>
      <c r="T28">
        <v>2</v>
      </c>
      <c r="U28">
        <v>0</v>
      </c>
      <c r="V28">
        <v>18</v>
      </c>
      <c r="W28">
        <v>1</v>
      </c>
      <c r="X28">
        <v>0</v>
      </c>
      <c r="Y28">
        <v>4.2</v>
      </c>
      <c r="Z28">
        <v>2</v>
      </c>
      <c r="AA28">
        <v>2</v>
      </c>
      <c r="AB28">
        <v>0</v>
      </c>
      <c r="AC28">
        <v>0</v>
      </c>
      <c r="AD28">
        <v>0</v>
      </c>
      <c r="AE28">
        <f t="shared" si="16"/>
        <v>0</v>
      </c>
      <c r="AF28">
        <v>0</v>
      </c>
      <c r="AG28">
        <v>0</v>
      </c>
      <c r="AH28">
        <v>0.1</v>
      </c>
      <c r="AI28">
        <v>1</v>
      </c>
      <c r="AJ28">
        <v>0</v>
      </c>
      <c r="AK28">
        <v>0</v>
      </c>
      <c r="AL28">
        <v>0</v>
      </c>
      <c r="AM28">
        <f t="shared" si="19"/>
        <v>0</v>
      </c>
      <c r="AN28" s="8">
        <f t="shared" si="4"/>
        <v>1</v>
      </c>
      <c r="AO28" s="8">
        <f t="shared" si="1"/>
        <v>5</v>
      </c>
    </row>
    <row r="29" spans="1:41" customFormat="1" x14ac:dyDescent="0.35">
      <c r="A29">
        <v>14</v>
      </c>
      <c r="B29">
        <v>2365</v>
      </c>
      <c r="C29" t="s">
        <v>29</v>
      </c>
      <c r="D29" t="s">
        <v>30</v>
      </c>
      <c r="E29" t="s">
        <v>1562</v>
      </c>
      <c r="F29" s="7">
        <v>41822</v>
      </c>
      <c r="G29">
        <v>0</v>
      </c>
      <c r="H29">
        <v>0</v>
      </c>
      <c r="I29">
        <v>2</v>
      </c>
      <c r="J29">
        <v>365</v>
      </c>
      <c r="K29">
        <v>0</v>
      </c>
      <c r="L29">
        <v>0</v>
      </c>
      <c r="M29">
        <v>0</v>
      </c>
      <c r="N29">
        <v>0</v>
      </c>
      <c r="O29">
        <v>0</v>
      </c>
      <c r="P29">
        <v>0</v>
      </c>
      <c r="Q29">
        <v>0</v>
      </c>
      <c r="R29">
        <v>6</v>
      </c>
      <c r="S29">
        <v>5</v>
      </c>
      <c r="T29">
        <v>2</v>
      </c>
      <c r="U29">
        <v>0</v>
      </c>
      <c r="V29">
        <v>18</v>
      </c>
      <c r="W29">
        <v>1</v>
      </c>
      <c r="X29">
        <v>0</v>
      </c>
      <c r="Y29">
        <v>4.2</v>
      </c>
      <c r="Z29">
        <v>2</v>
      </c>
      <c r="AA29">
        <v>2</v>
      </c>
      <c r="AB29">
        <v>0</v>
      </c>
      <c r="AC29">
        <v>0</v>
      </c>
      <c r="AD29">
        <v>0</v>
      </c>
      <c r="AE29">
        <f t="shared" si="16"/>
        <v>0</v>
      </c>
      <c r="AF29">
        <v>0</v>
      </c>
      <c r="AG29">
        <v>0</v>
      </c>
      <c r="AH29">
        <v>0.1</v>
      </c>
      <c r="AI29">
        <v>1</v>
      </c>
      <c r="AJ29">
        <v>0</v>
      </c>
      <c r="AK29">
        <v>0</v>
      </c>
      <c r="AL29">
        <v>0</v>
      </c>
      <c r="AM29">
        <f t="shared" si="19"/>
        <v>0</v>
      </c>
      <c r="AN29" s="8">
        <f t="shared" si="4"/>
        <v>1</v>
      </c>
      <c r="AO29" s="8">
        <f t="shared" si="1"/>
        <v>5</v>
      </c>
    </row>
    <row r="30" spans="1:41" ht="12.75" customHeight="1" x14ac:dyDescent="0.35">
      <c r="A30" s="6">
        <v>15</v>
      </c>
      <c r="B30" s="6">
        <v>2365</v>
      </c>
      <c r="C30" s="6" t="s">
        <v>29</v>
      </c>
      <c r="D30" s="6" t="s">
        <v>30</v>
      </c>
      <c r="E30" s="6" t="s">
        <v>83</v>
      </c>
      <c r="F30" s="9">
        <v>41794</v>
      </c>
      <c r="G30" s="6">
        <v>3</v>
      </c>
      <c r="H30" s="6">
        <v>1</v>
      </c>
      <c r="I30" s="6">
        <v>365</v>
      </c>
      <c r="J30" s="6">
        <v>2</v>
      </c>
      <c r="K30" s="6">
        <v>1</v>
      </c>
      <c r="L30" s="6">
        <v>0</v>
      </c>
      <c r="M30" s="6">
        <v>0</v>
      </c>
      <c r="N30" s="6">
        <v>0</v>
      </c>
      <c r="O30" s="6">
        <v>2</v>
      </c>
      <c r="P30" s="6">
        <v>3</v>
      </c>
      <c r="Q30">
        <v>0</v>
      </c>
      <c r="R30">
        <v>6</v>
      </c>
      <c r="S30">
        <v>5</v>
      </c>
      <c r="T30">
        <v>2</v>
      </c>
      <c r="U30">
        <v>0</v>
      </c>
      <c r="V30">
        <v>18</v>
      </c>
      <c r="W30">
        <v>1</v>
      </c>
      <c r="X30">
        <v>4.4000000000000004</v>
      </c>
      <c r="Y30">
        <v>0</v>
      </c>
      <c r="Z30">
        <v>0</v>
      </c>
      <c r="AA30">
        <v>1</v>
      </c>
      <c r="AB30">
        <v>0</v>
      </c>
      <c r="AC30">
        <v>0</v>
      </c>
      <c r="AD30">
        <v>0</v>
      </c>
      <c r="AE30">
        <f t="shared" si="16"/>
        <v>0</v>
      </c>
      <c r="AF30">
        <v>0</v>
      </c>
      <c r="AG30">
        <v>0</v>
      </c>
      <c r="AH30">
        <v>0</v>
      </c>
      <c r="AI30">
        <f t="shared" ref="AI30" si="20">SUM($AF30+$AG30+$AH30)</f>
        <v>0</v>
      </c>
      <c r="AJ30">
        <v>0</v>
      </c>
      <c r="AK30">
        <v>0</v>
      </c>
      <c r="AL30">
        <v>0</v>
      </c>
      <c r="AM30">
        <f t="shared" si="19"/>
        <v>0</v>
      </c>
      <c r="AN30" s="8">
        <f t="shared" si="4"/>
        <v>1</v>
      </c>
      <c r="AO30" s="8">
        <f t="shared" si="1"/>
        <v>3</v>
      </c>
    </row>
    <row r="31" spans="1:41" customFormat="1" x14ac:dyDescent="0.35">
      <c r="A31">
        <v>15</v>
      </c>
      <c r="B31">
        <v>2365</v>
      </c>
      <c r="C31" t="s">
        <v>29</v>
      </c>
      <c r="D31" t="s">
        <v>30</v>
      </c>
      <c r="E31" t="s">
        <v>1562</v>
      </c>
      <c r="F31" s="7">
        <v>41823</v>
      </c>
      <c r="G31">
        <v>0</v>
      </c>
      <c r="H31">
        <v>0</v>
      </c>
      <c r="I31">
        <v>2</v>
      </c>
      <c r="J31">
        <v>365</v>
      </c>
      <c r="K31">
        <v>0</v>
      </c>
      <c r="L31">
        <v>0</v>
      </c>
      <c r="M31">
        <v>0</v>
      </c>
      <c r="N31">
        <v>0</v>
      </c>
      <c r="O31">
        <v>0</v>
      </c>
      <c r="P31">
        <v>0</v>
      </c>
      <c r="Q31">
        <v>0</v>
      </c>
      <c r="R31">
        <v>6</v>
      </c>
      <c r="S31">
        <v>5</v>
      </c>
      <c r="T31">
        <v>2</v>
      </c>
      <c r="U31">
        <v>0</v>
      </c>
      <c r="V31">
        <v>18</v>
      </c>
      <c r="W31">
        <v>1</v>
      </c>
      <c r="X31">
        <v>0</v>
      </c>
      <c r="Y31">
        <v>4.2</v>
      </c>
      <c r="Z31">
        <v>2</v>
      </c>
      <c r="AA31">
        <v>2</v>
      </c>
      <c r="AB31">
        <v>0</v>
      </c>
      <c r="AC31">
        <v>0</v>
      </c>
      <c r="AD31">
        <v>0</v>
      </c>
      <c r="AE31">
        <f t="shared" si="16"/>
        <v>0</v>
      </c>
      <c r="AF31">
        <v>0</v>
      </c>
      <c r="AG31">
        <v>0</v>
      </c>
      <c r="AH31">
        <v>0.1</v>
      </c>
      <c r="AI31">
        <v>1</v>
      </c>
      <c r="AJ31">
        <v>0</v>
      </c>
      <c r="AK31">
        <v>0</v>
      </c>
      <c r="AL31">
        <v>0</v>
      </c>
      <c r="AM31">
        <f t="shared" si="19"/>
        <v>0</v>
      </c>
      <c r="AN31" s="8">
        <f t="shared" si="4"/>
        <v>1</v>
      </c>
      <c r="AO31" s="8">
        <f t="shared" si="1"/>
        <v>5</v>
      </c>
    </row>
    <row r="32" spans="1:41" ht="12.75" customHeight="1" x14ac:dyDescent="0.35">
      <c r="A32" s="6">
        <v>16</v>
      </c>
      <c r="B32" s="6">
        <v>2365</v>
      </c>
      <c r="C32" s="6" t="s">
        <v>29</v>
      </c>
      <c r="D32" s="6" t="s">
        <v>30</v>
      </c>
      <c r="E32" s="6" t="s">
        <v>87</v>
      </c>
      <c r="F32" s="9">
        <v>41938</v>
      </c>
      <c r="G32" s="6">
        <v>3</v>
      </c>
      <c r="H32" s="6">
        <v>2</v>
      </c>
      <c r="I32" s="6">
        <v>365</v>
      </c>
      <c r="J32" s="6">
        <v>2</v>
      </c>
      <c r="K32" s="6">
        <v>2</v>
      </c>
      <c r="L32" s="6">
        <v>0</v>
      </c>
      <c r="M32" s="6">
        <v>1</v>
      </c>
      <c r="N32" s="6">
        <v>0</v>
      </c>
      <c r="O32" s="6">
        <v>2</v>
      </c>
      <c r="P32" s="6">
        <v>3</v>
      </c>
      <c r="Q32">
        <v>0</v>
      </c>
      <c r="R32">
        <v>0</v>
      </c>
      <c r="S32">
        <v>5</v>
      </c>
      <c r="T32">
        <v>1</v>
      </c>
      <c r="U32">
        <v>0</v>
      </c>
      <c r="V32">
        <v>18</v>
      </c>
      <c r="W32">
        <v>1</v>
      </c>
      <c r="X32">
        <v>0</v>
      </c>
      <c r="Y32">
        <v>0</v>
      </c>
      <c r="Z32">
        <v>0</v>
      </c>
      <c r="AA32">
        <f t="shared" ref="AA32" si="21">SUM($X32+$Y32+$Z32)</f>
        <v>0</v>
      </c>
      <c r="AB32">
        <v>0</v>
      </c>
      <c r="AC32">
        <v>0</v>
      </c>
      <c r="AD32">
        <v>0</v>
      </c>
      <c r="AE32">
        <f t="shared" si="16"/>
        <v>0</v>
      </c>
      <c r="AF32">
        <v>0</v>
      </c>
      <c r="AG32">
        <v>0</v>
      </c>
      <c r="AH32">
        <v>0</v>
      </c>
      <c r="AI32">
        <f t="shared" ref="AI32:AI34" si="22">SUM($AF32+$AG32+$AH32)</f>
        <v>0</v>
      </c>
      <c r="AJ32">
        <v>0</v>
      </c>
      <c r="AK32">
        <v>0</v>
      </c>
      <c r="AL32">
        <v>0</v>
      </c>
      <c r="AM32">
        <f t="shared" si="19"/>
        <v>0</v>
      </c>
      <c r="AN32" s="8">
        <f t="shared" si="4"/>
        <v>1</v>
      </c>
      <c r="AO32" s="8">
        <f t="shared" si="1"/>
        <v>1</v>
      </c>
    </row>
    <row r="33" spans="1:41" customFormat="1" x14ac:dyDescent="0.35">
      <c r="A33">
        <v>16</v>
      </c>
      <c r="B33">
        <v>2365</v>
      </c>
      <c r="C33" t="s">
        <v>29</v>
      </c>
      <c r="D33" t="s">
        <v>30</v>
      </c>
      <c r="E33" t="s">
        <v>1562</v>
      </c>
      <c r="F33" s="7">
        <v>41974</v>
      </c>
      <c r="G33">
        <v>0</v>
      </c>
      <c r="H33">
        <v>0</v>
      </c>
      <c r="I33">
        <v>2</v>
      </c>
      <c r="J33">
        <v>365</v>
      </c>
      <c r="K33">
        <v>0</v>
      </c>
      <c r="L33">
        <v>0</v>
      </c>
      <c r="M33">
        <v>0</v>
      </c>
      <c r="N33">
        <v>0</v>
      </c>
      <c r="O33">
        <v>0</v>
      </c>
      <c r="P33">
        <v>0</v>
      </c>
      <c r="Q33">
        <v>0</v>
      </c>
      <c r="R33">
        <v>0</v>
      </c>
      <c r="S33">
        <v>0</v>
      </c>
      <c r="T33">
        <f t="shared" ref="T33" si="23">SUM($R33+$S33)</f>
        <v>0</v>
      </c>
      <c r="U33">
        <v>0</v>
      </c>
      <c r="V33">
        <v>18</v>
      </c>
      <c r="W33">
        <v>1</v>
      </c>
      <c r="X33">
        <v>4.4000000000000004</v>
      </c>
      <c r="Y33">
        <v>0</v>
      </c>
      <c r="Z33">
        <v>2</v>
      </c>
      <c r="AA33">
        <v>2</v>
      </c>
      <c r="AB33">
        <v>0</v>
      </c>
      <c r="AC33">
        <v>0</v>
      </c>
      <c r="AD33">
        <v>0</v>
      </c>
      <c r="AE33">
        <f t="shared" si="16"/>
        <v>0</v>
      </c>
      <c r="AF33">
        <v>0</v>
      </c>
      <c r="AG33">
        <v>0</v>
      </c>
      <c r="AH33">
        <v>0</v>
      </c>
      <c r="AI33">
        <f t="shared" si="22"/>
        <v>0</v>
      </c>
      <c r="AJ33">
        <v>0</v>
      </c>
      <c r="AK33">
        <v>0</v>
      </c>
      <c r="AL33">
        <v>0</v>
      </c>
      <c r="AM33">
        <f t="shared" si="19"/>
        <v>0</v>
      </c>
      <c r="AN33" s="8">
        <f t="shared" si="4"/>
        <v>1</v>
      </c>
      <c r="AO33" s="8">
        <f t="shared" si="1"/>
        <v>2</v>
      </c>
    </row>
    <row r="34" spans="1:41" x14ac:dyDescent="0.35">
      <c r="A34" s="6">
        <v>17</v>
      </c>
      <c r="B34" s="6">
        <v>2365</v>
      </c>
      <c r="C34" s="6" t="s">
        <v>29</v>
      </c>
      <c r="D34" s="6" t="s">
        <v>30</v>
      </c>
      <c r="E34" s="6" t="s">
        <v>91</v>
      </c>
      <c r="F34" s="9">
        <v>41958</v>
      </c>
      <c r="G34" s="6">
        <v>3</v>
      </c>
      <c r="H34" s="6">
        <v>2</v>
      </c>
      <c r="I34" s="6">
        <v>365</v>
      </c>
      <c r="J34" s="6">
        <v>2</v>
      </c>
      <c r="K34" s="6">
        <v>2</v>
      </c>
      <c r="L34" s="6">
        <v>0</v>
      </c>
      <c r="M34" s="6">
        <v>0</v>
      </c>
      <c r="N34" s="6">
        <v>0</v>
      </c>
      <c r="O34" s="6">
        <v>2</v>
      </c>
      <c r="P34" s="6">
        <v>3</v>
      </c>
      <c r="Q34">
        <v>0</v>
      </c>
      <c r="R34">
        <v>0</v>
      </c>
      <c r="S34">
        <v>5</v>
      </c>
      <c r="T34">
        <v>1</v>
      </c>
      <c r="U34">
        <v>0</v>
      </c>
      <c r="V34">
        <v>0</v>
      </c>
      <c r="W34">
        <f t="shared" ref="W34" si="24">SUM($U34, $V34)</f>
        <v>0</v>
      </c>
      <c r="X34">
        <v>4.4000000000000004</v>
      </c>
      <c r="Y34">
        <v>0</v>
      </c>
      <c r="Z34">
        <v>2</v>
      </c>
      <c r="AA34">
        <v>2</v>
      </c>
      <c r="AB34">
        <v>0</v>
      </c>
      <c r="AC34">
        <v>0</v>
      </c>
      <c r="AD34">
        <v>0</v>
      </c>
      <c r="AE34">
        <f t="shared" si="16"/>
        <v>0</v>
      </c>
      <c r="AF34">
        <v>0</v>
      </c>
      <c r="AG34">
        <v>0</v>
      </c>
      <c r="AH34">
        <v>0</v>
      </c>
      <c r="AI34">
        <f t="shared" si="22"/>
        <v>0</v>
      </c>
      <c r="AJ34">
        <v>0</v>
      </c>
      <c r="AK34">
        <v>0</v>
      </c>
      <c r="AL34">
        <v>0</v>
      </c>
      <c r="AM34">
        <f t="shared" si="19"/>
        <v>0</v>
      </c>
      <c r="AN34" s="8">
        <f t="shared" si="4"/>
        <v>0</v>
      </c>
      <c r="AO34" s="8">
        <f t="shared" si="1"/>
        <v>3</v>
      </c>
    </row>
    <row r="35" spans="1:41" customFormat="1" x14ac:dyDescent="0.35">
      <c r="A35">
        <v>17</v>
      </c>
      <c r="B35">
        <v>2365</v>
      </c>
      <c r="C35" t="s">
        <v>29</v>
      </c>
      <c r="D35" t="s">
        <v>30</v>
      </c>
      <c r="E35" t="s">
        <v>1562</v>
      </c>
      <c r="F35" s="7">
        <v>42005</v>
      </c>
      <c r="G35">
        <v>0</v>
      </c>
      <c r="H35">
        <v>0</v>
      </c>
      <c r="I35">
        <v>2</v>
      </c>
      <c r="J35">
        <v>365</v>
      </c>
      <c r="K35">
        <v>0</v>
      </c>
      <c r="L35">
        <v>0</v>
      </c>
      <c r="M35">
        <v>0</v>
      </c>
      <c r="N35">
        <v>0</v>
      </c>
      <c r="O35">
        <v>0</v>
      </c>
      <c r="P35">
        <v>0</v>
      </c>
      <c r="Q35">
        <v>0</v>
      </c>
      <c r="R35">
        <v>0</v>
      </c>
      <c r="S35">
        <v>0</v>
      </c>
      <c r="T35">
        <f t="shared" ref="T35" si="25">SUM($R35+$S35)</f>
        <v>0</v>
      </c>
      <c r="U35">
        <v>17</v>
      </c>
      <c r="V35">
        <v>18</v>
      </c>
      <c r="W35">
        <v>2</v>
      </c>
      <c r="X35">
        <v>4.4000000000000004</v>
      </c>
      <c r="Y35">
        <v>0</v>
      </c>
      <c r="Z35">
        <v>2</v>
      </c>
      <c r="AA35">
        <v>2</v>
      </c>
      <c r="AB35">
        <v>0</v>
      </c>
      <c r="AC35">
        <v>0</v>
      </c>
      <c r="AD35">
        <v>0</v>
      </c>
      <c r="AE35">
        <f t="shared" si="16"/>
        <v>0</v>
      </c>
      <c r="AF35">
        <v>0</v>
      </c>
      <c r="AG35">
        <v>0</v>
      </c>
      <c r="AH35">
        <v>0.1</v>
      </c>
      <c r="AI35">
        <v>1</v>
      </c>
      <c r="AJ35">
        <v>0</v>
      </c>
      <c r="AK35">
        <v>0</v>
      </c>
      <c r="AL35">
        <v>0</v>
      </c>
      <c r="AM35">
        <f t="shared" si="19"/>
        <v>0</v>
      </c>
      <c r="AN35" s="8">
        <f t="shared" si="4"/>
        <v>2</v>
      </c>
      <c r="AO35" s="8">
        <f t="shared" si="1"/>
        <v>3</v>
      </c>
    </row>
    <row r="36" spans="1:41" ht="12.75" customHeight="1" x14ac:dyDescent="0.35">
      <c r="A36" s="6">
        <v>18</v>
      </c>
      <c r="B36" s="6">
        <v>2365</v>
      </c>
      <c r="C36" s="6" t="s">
        <v>29</v>
      </c>
      <c r="D36" s="6" t="s">
        <v>30</v>
      </c>
      <c r="E36" s="6" t="s">
        <v>95</v>
      </c>
      <c r="F36" s="9">
        <v>41965</v>
      </c>
      <c r="G36" s="6">
        <v>3</v>
      </c>
      <c r="H36" s="6">
        <v>1</v>
      </c>
      <c r="I36" s="6">
        <v>365</v>
      </c>
      <c r="J36" s="6">
        <v>2</v>
      </c>
      <c r="K36" s="6">
        <v>3</v>
      </c>
      <c r="L36" s="6">
        <v>0</v>
      </c>
      <c r="M36" s="6">
        <v>1</v>
      </c>
      <c r="N36" s="6">
        <v>0</v>
      </c>
      <c r="O36" s="6">
        <v>2</v>
      </c>
      <c r="P36" s="6">
        <v>3</v>
      </c>
      <c r="Q36">
        <v>0</v>
      </c>
      <c r="R36">
        <v>0</v>
      </c>
      <c r="S36">
        <v>5</v>
      </c>
      <c r="T36">
        <v>1</v>
      </c>
      <c r="U36">
        <v>0</v>
      </c>
      <c r="V36">
        <v>18</v>
      </c>
      <c r="W36">
        <v>1</v>
      </c>
      <c r="X36">
        <v>4.4000000000000004</v>
      </c>
      <c r="Y36">
        <v>0</v>
      </c>
      <c r="Z36">
        <v>2</v>
      </c>
      <c r="AA36">
        <v>2</v>
      </c>
      <c r="AB36">
        <v>0</v>
      </c>
      <c r="AC36">
        <v>0</v>
      </c>
      <c r="AD36">
        <v>0</v>
      </c>
      <c r="AE36">
        <f t="shared" si="16"/>
        <v>0</v>
      </c>
      <c r="AF36">
        <v>0</v>
      </c>
      <c r="AG36">
        <v>0</v>
      </c>
      <c r="AH36">
        <v>0</v>
      </c>
      <c r="AI36">
        <f t="shared" ref="AI36" si="26">SUM($AF36+$AG36+$AH36)</f>
        <v>0</v>
      </c>
      <c r="AJ36">
        <v>0</v>
      </c>
      <c r="AK36">
        <v>17.399999999999999</v>
      </c>
      <c r="AL36">
        <v>0</v>
      </c>
      <c r="AM36">
        <v>2</v>
      </c>
      <c r="AN36" s="8">
        <f t="shared" si="4"/>
        <v>3</v>
      </c>
      <c r="AO36" s="8">
        <f t="shared" si="1"/>
        <v>3</v>
      </c>
    </row>
    <row r="37" spans="1:41" customFormat="1" x14ac:dyDescent="0.35">
      <c r="A37">
        <v>18</v>
      </c>
      <c r="B37">
        <v>2365</v>
      </c>
      <c r="C37" t="s">
        <v>29</v>
      </c>
      <c r="D37" t="s">
        <v>30</v>
      </c>
      <c r="E37" t="s">
        <v>1562</v>
      </c>
      <c r="F37" s="7">
        <v>42006</v>
      </c>
      <c r="G37">
        <v>0</v>
      </c>
      <c r="H37">
        <v>0</v>
      </c>
      <c r="I37">
        <v>2</v>
      </c>
      <c r="J37">
        <v>365</v>
      </c>
      <c r="K37">
        <v>0</v>
      </c>
      <c r="L37">
        <v>0</v>
      </c>
      <c r="M37">
        <v>0</v>
      </c>
      <c r="N37">
        <v>0</v>
      </c>
      <c r="O37">
        <v>0</v>
      </c>
      <c r="P37">
        <v>0</v>
      </c>
      <c r="Q37">
        <v>0</v>
      </c>
      <c r="R37">
        <v>6</v>
      </c>
      <c r="S37">
        <v>5</v>
      </c>
      <c r="T37">
        <v>2</v>
      </c>
      <c r="U37">
        <v>17</v>
      </c>
      <c r="V37">
        <v>18</v>
      </c>
      <c r="W37">
        <v>2</v>
      </c>
      <c r="X37">
        <v>4.4000000000000004</v>
      </c>
      <c r="Y37">
        <v>0</v>
      </c>
      <c r="Z37">
        <v>2</v>
      </c>
      <c r="AA37">
        <v>2</v>
      </c>
      <c r="AB37">
        <v>0</v>
      </c>
      <c r="AC37">
        <v>0</v>
      </c>
      <c r="AD37">
        <v>0</v>
      </c>
      <c r="AE37">
        <f t="shared" si="16"/>
        <v>0</v>
      </c>
      <c r="AF37">
        <v>0</v>
      </c>
      <c r="AG37">
        <v>0</v>
      </c>
      <c r="AH37">
        <v>0.1</v>
      </c>
      <c r="AI37">
        <v>1</v>
      </c>
      <c r="AJ37">
        <v>0</v>
      </c>
      <c r="AK37">
        <v>0</v>
      </c>
      <c r="AL37">
        <v>0</v>
      </c>
      <c r="AM37">
        <f t="shared" ref="AM37:AM38" si="27">SUM($AJ37+$AK37+$AL37)</f>
        <v>0</v>
      </c>
      <c r="AN37" s="8">
        <f t="shared" si="4"/>
        <v>2</v>
      </c>
      <c r="AO37" s="8">
        <f t="shared" si="1"/>
        <v>5</v>
      </c>
    </row>
    <row r="38" spans="1:41" ht="12.75" customHeight="1" x14ac:dyDescent="0.35">
      <c r="A38" s="6">
        <v>19</v>
      </c>
      <c r="B38" s="6">
        <v>2365</v>
      </c>
      <c r="C38" s="6" t="s">
        <v>99</v>
      </c>
      <c r="D38" s="6" t="s">
        <v>30</v>
      </c>
      <c r="E38" s="6" t="s">
        <v>100</v>
      </c>
      <c r="F38" s="9">
        <v>42064</v>
      </c>
      <c r="G38" s="6">
        <v>3</v>
      </c>
      <c r="H38" s="6">
        <v>3</v>
      </c>
      <c r="I38" s="6">
        <v>365</v>
      </c>
      <c r="J38" s="6">
        <v>2</v>
      </c>
      <c r="K38" s="6">
        <v>3</v>
      </c>
      <c r="L38" s="6">
        <v>0</v>
      </c>
      <c r="M38" s="6">
        <v>0</v>
      </c>
      <c r="N38" s="6">
        <v>0</v>
      </c>
      <c r="O38" s="6">
        <v>2</v>
      </c>
      <c r="P38" s="6">
        <v>3</v>
      </c>
      <c r="Q38">
        <v>0</v>
      </c>
      <c r="R38">
        <v>6</v>
      </c>
      <c r="S38">
        <v>5</v>
      </c>
      <c r="T38">
        <v>2</v>
      </c>
      <c r="U38">
        <v>17</v>
      </c>
      <c r="V38">
        <v>18</v>
      </c>
      <c r="W38">
        <v>2</v>
      </c>
      <c r="X38">
        <v>0</v>
      </c>
      <c r="Y38">
        <v>0</v>
      </c>
      <c r="Z38">
        <v>0</v>
      </c>
      <c r="AA38">
        <f t="shared" ref="AA38" si="28">SUM($X38+$Y38+$Z38)</f>
        <v>0</v>
      </c>
      <c r="AB38">
        <v>0</v>
      </c>
      <c r="AC38">
        <v>0</v>
      </c>
      <c r="AD38">
        <v>0</v>
      </c>
      <c r="AE38">
        <f t="shared" si="16"/>
        <v>0</v>
      </c>
      <c r="AF38">
        <v>0</v>
      </c>
      <c r="AG38">
        <v>2.8</v>
      </c>
      <c r="AH38">
        <v>0.1</v>
      </c>
      <c r="AI38">
        <v>2</v>
      </c>
      <c r="AJ38">
        <v>0</v>
      </c>
      <c r="AK38">
        <v>0</v>
      </c>
      <c r="AL38">
        <v>0</v>
      </c>
      <c r="AM38">
        <f t="shared" si="27"/>
        <v>0</v>
      </c>
      <c r="AN38" s="8">
        <f t="shared" si="4"/>
        <v>2</v>
      </c>
      <c r="AO38" s="8">
        <f t="shared" si="1"/>
        <v>4</v>
      </c>
    </row>
    <row r="39" spans="1:41" customFormat="1" x14ac:dyDescent="0.35">
      <c r="A39">
        <v>19</v>
      </c>
      <c r="B39">
        <v>2365</v>
      </c>
      <c r="C39" t="s">
        <v>29</v>
      </c>
      <c r="D39" t="s">
        <v>30</v>
      </c>
      <c r="E39" t="s">
        <v>1562</v>
      </c>
      <c r="F39" s="7">
        <v>42095</v>
      </c>
      <c r="G39">
        <v>0</v>
      </c>
      <c r="H39">
        <v>0</v>
      </c>
      <c r="I39">
        <v>2</v>
      </c>
      <c r="J39">
        <v>365</v>
      </c>
      <c r="K39">
        <v>0</v>
      </c>
      <c r="L39">
        <v>0</v>
      </c>
      <c r="M39">
        <v>0</v>
      </c>
      <c r="N39">
        <v>0</v>
      </c>
      <c r="O39">
        <v>0</v>
      </c>
      <c r="P39">
        <v>0</v>
      </c>
      <c r="Q39">
        <v>0</v>
      </c>
      <c r="R39">
        <v>6</v>
      </c>
      <c r="S39">
        <v>5</v>
      </c>
      <c r="T39">
        <v>2</v>
      </c>
      <c r="U39">
        <v>17</v>
      </c>
      <c r="V39">
        <v>18</v>
      </c>
      <c r="W39">
        <v>2</v>
      </c>
      <c r="X39">
        <v>0</v>
      </c>
      <c r="Y39">
        <v>0</v>
      </c>
      <c r="Z39">
        <v>2</v>
      </c>
      <c r="AA39">
        <v>1</v>
      </c>
      <c r="AB39">
        <v>0</v>
      </c>
      <c r="AC39">
        <v>0</v>
      </c>
      <c r="AD39">
        <v>0</v>
      </c>
      <c r="AE39">
        <f t="shared" si="16"/>
        <v>0</v>
      </c>
      <c r="AF39">
        <v>0</v>
      </c>
      <c r="AG39">
        <v>0</v>
      </c>
      <c r="AH39">
        <v>0</v>
      </c>
      <c r="AI39">
        <f t="shared" ref="AI39:AI40" si="29">SUM($AF39+$AG39+$AH39)</f>
        <v>0</v>
      </c>
      <c r="AJ39">
        <v>0</v>
      </c>
      <c r="AK39">
        <v>17.399999999999999</v>
      </c>
      <c r="AL39">
        <v>0</v>
      </c>
      <c r="AM39">
        <v>2</v>
      </c>
      <c r="AN39" s="8">
        <f t="shared" si="4"/>
        <v>4</v>
      </c>
      <c r="AO39" s="8">
        <f t="shared" si="1"/>
        <v>3</v>
      </c>
    </row>
    <row r="40" spans="1:41" ht="12.75" customHeight="1" x14ac:dyDescent="0.35">
      <c r="A40" s="6">
        <v>20</v>
      </c>
      <c r="B40" s="6">
        <v>2365</v>
      </c>
      <c r="C40" s="6" t="s">
        <v>29</v>
      </c>
      <c r="D40" s="6" t="s">
        <v>30</v>
      </c>
      <c r="E40" s="6" t="s">
        <v>104</v>
      </c>
      <c r="F40" s="9">
        <v>42170</v>
      </c>
      <c r="G40" s="6">
        <v>3</v>
      </c>
      <c r="H40" s="6">
        <v>1</v>
      </c>
      <c r="I40" s="6">
        <v>365</v>
      </c>
      <c r="J40" s="6">
        <v>2</v>
      </c>
      <c r="K40" s="6">
        <v>2</v>
      </c>
      <c r="L40" s="6">
        <v>1</v>
      </c>
      <c r="M40" s="6">
        <v>1</v>
      </c>
      <c r="N40" s="6">
        <v>0</v>
      </c>
      <c r="O40" s="6">
        <v>1</v>
      </c>
      <c r="P40" s="6">
        <v>4</v>
      </c>
      <c r="Q40">
        <v>0</v>
      </c>
      <c r="R40">
        <v>0</v>
      </c>
      <c r="S40">
        <v>0</v>
      </c>
      <c r="T40">
        <f t="shared" ref="T40" si="30">SUM($R40+$S40)</f>
        <v>0</v>
      </c>
      <c r="U40">
        <v>17</v>
      </c>
      <c r="V40">
        <v>18</v>
      </c>
      <c r="W40">
        <v>2</v>
      </c>
      <c r="X40">
        <v>0</v>
      </c>
      <c r="Y40">
        <v>0</v>
      </c>
      <c r="Z40">
        <v>0</v>
      </c>
      <c r="AA40">
        <f t="shared" ref="AA40" si="31">SUM($X40+$Y40+$Z40)</f>
        <v>0</v>
      </c>
      <c r="AB40">
        <v>0</v>
      </c>
      <c r="AC40">
        <v>0</v>
      </c>
      <c r="AD40">
        <v>0</v>
      </c>
      <c r="AE40">
        <f t="shared" si="16"/>
        <v>0</v>
      </c>
      <c r="AF40">
        <v>0</v>
      </c>
      <c r="AG40">
        <v>0</v>
      </c>
      <c r="AH40">
        <v>0</v>
      </c>
      <c r="AI40">
        <f t="shared" si="29"/>
        <v>0</v>
      </c>
      <c r="AJ40">
        <v>0</v>
      </c>
      <c r="AK40">
        <v>0</v>
      </c>
      <c r="AL40">
        <v>0</v>
      </c>
      <c r="AM40">
        <f t="shared" ref="AM40:AM44" si="32">SUM($AJ40+$AK40+$AL40)</f>
        <v>0</v>
      </c>
      <c r="AN40" s="8">
        <f t="shared" si="4"/>
        <v>2</v>
      </c>
      <c r="AO40" s="8">
        <f t="shared" si="1"/>
        <v>0</v>
      </c>
    </row>
    <row r="41" spans="1:41" customFormat="1" x14ac:dyDescent="0.35">
      <c r="A41">
        <v>20</v>
      </c>
      <c r="B41">
        <v>2365</v>
      </c>
      <c r="C41" t="s">
        <v>29</v>
      </c>
      <c r="D41" t="s">
        <v>30</v>
      </c>
      <c r="E41" t="s">
        <v>1562</v>
      </c>
      <c r="F41" s="7">
        <v>42217</v>
      </c>
      <c r="G41">
        <v>0</v>
      </c>
      <c r="H41">
        <v>0</v>
      </c>
      <c r="I41">
        <v>2</v>
      </c>
      <c r="J41">
        <v>365</v>
      </c>
      <c r="K41">
        <v>0</v>
      </c>
      <c r="L41">
        <v>0</v>
      </c>
      <c r="M41">
        <v>0</v>
      </c>
      <c r="N41">
        <v>0</v>
      </c>
      <c r="O41">
        <v>0</v>
      </c>
      <c r="P41">
        <v>0</v>
      </c>
      <c r="Q41">
        <v>0</v>
      </c>
      <c r="R41">
        <v>6</v>
      </c>
      <c r="S41">
        <v>0</v>
      </c>
      <c r="T41">
        <v>1</v>
      </c>
      <c r="U41">
        <v>17</v>
      </c>
      <c r="V41">
        <v>18</v>
      </c>
      <c r="W41">
        <v>2</v>
      </c>
      <c r="X41">
        <v>0</v>
      </c>
      <c r="Y41">
        <v>0</v>
      </c>
      <c r="Z41">
        <v>2</v>
      </c>
      <c r="AA41">
        <v>1</v>
      </c>
      <c r="AB41">
        <v>0</v>
      </c>
      <c r="AC41">
        <v>0</v>
      </c>
      <c r="AD41">
        <v>0</v>
      </c>
      <c r="AE41">
        <f t="shared" si="16"/>
        <v>0</v>
      </c>
      <c r="AF41">
        <v>0</v>
      </c>
      <c r="AG41">
        <v>0</v>
      </c>
      <c r="AH41">
        <v>0.1</v>
      </c>
      <c r="AI41">
        <v>1</v>
      </c>
      <c r="AJ41">
        <v>0</v>
      </c>
      <c r="AK41">
        <v>0</v>
      </c>
      <c r="AL41">
        <v>0</v>
      </c>
      <c r="AM41">
        <f t="shared" si="32"/>
        <v>0</v>
      </c>
      <c r="AN41" s="8">
        <f t="shared" si="4"/>
        <v>2</v>
      </c>
      <c r="AO41" s="8">
        <f t="shared" si="1"/>
        <v>3</v>
      </c>
    </row>
    <row r="42" spans="1:41" x14ac:dyDescent="0.35">
      <c r="A42" s="6">
        <v>21</v>
      </c>
      <c r="B42" s="6">
        <v>2365</v>
      </c>
      <c r="C42" s="6" t="s">
        <v>29</v>
      </c>
      <c r="D42" s="6" t="s">
        <v>30</v>
      </c>
      <c r="E42" s="6" t="s">
        <v>108</v>
      </c>
      <c r="F42" s="9">
        <v>42181</v>
      </c>
      <c r="G42" s="6">
        <v>3</v>
      </c>
      <c r="H42" s="6">
        <v>3</v>
      </c>
      <c r="I42" s="6">
        <v>365</v>
      </c>
      <c r="J42" s="6">
        <v>2</v>
      </c>
      <c r="K42" s="6">
        <v>3</v>
      </c>
      <c r="L42" s="6">
        <v>0</v>
      </c>
      <c r="M42" s="6">
        <v>1</v>
      </c>
      <c r="N42" s="6">
        <v>0</v>
      </c>
      <c r="O42" s="6">
        <v>2</v>
      </c>
      <c r="P42" s="6">
        <v>3</v>
      </c>
      <c r="Q42">
        <v>0</v>
      </c>
      <c r="R42">
        <v>0</v>
      </c>
      <c r="S42">
        <v>0</v>
      </c>
      <c r="T42">
        <f t="shared" ref="T42" si="33">SUM($R42+$S42)</f>
        <v>0</v>
      </c>
      <c r="U42">
        <v>17</v>
      </c>
      <c r="V42">
        <v>18</v>
      </c>
      <c r="W42">
        <v>2</v>
      </c>
      <c r="X42">
        <v>0</v>
      </c>
      <c r="Y42">
        <v>0</v>
      </c>
      <c r="Z42">
        <v>0</v>
      </c>
      <c r="AA42">
        <f t="shared" ref="AA42" si="34">SUM($X42+$Y42+$Z42)</f>
        <v>0</v>
      </c>
      <c r="AB42">
        <v>0</v>
      </c>
      <c r="AC42">
        <v>0</v>
      </c>
      <c r="AD42">
        <v>0</v>
      </c>
      <c r="AE42">
        <f t="shared" si="16"/>
        <v>0</v>
      </c>
      <c r="AF42">
        <v>0</v>
      </c>
      <c r="AG42">
        <v>0</v>
      </c>
      <c r="AH42">
        <v>0</v>
      </c>
      <c r="AI42">
        <f t="shared" ref="AI42" si="35">SUM($AF42+$AG42+$AH42)</f>
        <v>0</v>
      </c>
      <c r="AJ42">
        <v>0</v>
      </c>
      <c r="AK42">
        <v>0</v>
      </c>
      <c r="AL42">
        <v>0</v>
      </c>
      <c r="AM42">
        <f t="shared" si="32"/>
        <v>0</v>
      </c>
      <c r="AN42" s="8">
        <f t="shared" si="4"/>
        <v>2</v>
      </c>
      <c r="AO42" s="8">
        <f t="shared" si="1"/>
        <v>0</v>
      </c>
    </row>
    <row r="43" spans="1:41" customFormat="1" x14ac:dyDescent="0.35">
      <c r="A43">
        <v>21</v>
      </c>
      <c r="B43">
        <v>2365</v>
      </c>
      <c r="C43" t="s">
        <v>29</v>
      </c>
      <c r="D43" t="s">
        <v>30</v>
      </c>
      <c r="E43" t="s">
        <v>1563</v>
      </c>
      <c r="F43" s="7">
        <v>42249</v>
      </c>
      <c r="G43">
        <v>3</v>
      </c>
      <c r="H43">
        <v>1</v>
      </c>
      <c r="I43">
        <v>2</v>
      </c>
      <c r="J43">
        <v>365</v>
      </c>
      <c r="K43">
        <v>3</v>
      </c>
      <c r="L43">
        <v>0</v>
      </c>
      <c r="M43">
        <v>1</v>
      </c>
      <c r="N43">
        <v>0</v>
      </c>
      <c r="O43">
        <v>2</v>
      </c>
      <c r="P43">
        <v>3</v>
      </c>
      <c r="Q43">
        <v>0</v>
      </c>
      <c r="R43">
        <v>6</v>
      </c>
      <c r="S43">
        <v>5</v>
      </c>
      <c r="T43">
        <v>2</v>
      </c>
      <c r="U43">
        <v>17</v>
      </c>
      <c r="V43">
        <v>18</v>
      </c>
      <c r="W43">
        <v>2</v>
      </c>
      <c r="X43">
        <v>0</v>
      </c>
      <c r="Y43">
        <v>4.2</v>
      </c>
      <c r="Z43">
        <v>2</v>
      </c>
      <c r="AA43">
        <v>2</v>
      </c>
      <c r="AB43">
        <v>0</v>
      </c>
      <c r="AC43">
        <v>0</v>
      </c>
      <c r="AD43">
        <v>0</v>
      </c>
      <c r="AE43">
        <f t="shared" si="16"/>
        <v>0</v>
      </c>
      <c r="AF43">
        <v>0</v>
      </c>
      <c r="AG43">
        <v>2.8</v>
      </c>
      <c r="AH43">
        <v>0</v>
      </c>
      <c r="AI43">
        <v>1</v>
      </c>
      <c r="AJ43">
        <v>0</v>
      </c>
      <c r="AK43">
        <v>0</v>
      </c>
      <c r="AL43">
        <v>0</v>
      </c>
      <c r="AM43">
        <f t="shared" si="32"/>
        <v>0</v>
      </c>
      <c r="AN43" s="8">
        <f t="shared" si="4"/>
        <v>2</v>
      </c>
      <c r="AO43" s="8">
        <f t="shared" si="1"/>
        <v>5</v>
      </c>
    </row>
    <row r="44" spans="1:41" x14ac:dyDescent="0.35">
      <c r="A44" s="6">
        <v>22</v>
      </c>
      <c r="B44" s="6">
        <v>2365</v>
      </c>
      <c r="C44" s="6" t="s">
        <v>29</v>
      </c>
      <c r="D44" s="6" t="s">
        <v>30</v>
      </c>
      <c r="E44" s="6" t="s">
        <v>112</v>
      </c>
      <c r="F44" s="9">
        <v>42249.01</v>
      </c>
      <c r="G44" s="6">
        <v>3</v>
      </c>
      <c r="H44" s="6">
        <v>1</v>
      </c>
      <c r="I44" s="6">
        <v>2</v>
      </c>
      <c r="J44" s="6">
        <v>365</v>
      </c>
      <c r="K44" s="6">
        <v>3</v>
      </c>
      <c r="L44" s="6">
        <v>0</v>
      </c>
      <c r="M44" s="6">
        <v>1</v>
      </c>
      <c r="N44" s="6">
        <v>0</v>
      </c>
      <c r="O44" s="6">
        <v>2</v>
      </c>
      <c r="P44" s="6">
        <v>3</v>
      </c>
      <c r="Q44">
        <v>0</v>
      </c>
      <c r="R44">
        <v>6</v>
      </c>
      <c r="S44">
        <v>5</v>
      </c>
      <c r="T44">
        <v>2</v>
      </c>
      <c r="U44">
        <v>17</v>
      </c>
      <c r="V44">
        <v>18</v>
      </c>
      <c r="W44">
        <v>2</v>
      </c>
      <c r="X44">
        <v>0</v>
      </c>
      <c r="Y44">
        <v>4.2</v>
      </c>
      <c r="Z44">
        <v>2</v>
      </c>
      <c r="AA44">
        <v>2</v>
      </c>
      <c r="AB44">
        <v>0</v>
      </c>
      <c r="AC44">
        <v>0</v>
      </c>
      <c r="AD44">
        <v>0</v>
      </c>
      <c r="AE44">
        <f t="shared" si="16"/>
        <v>0</v>
      </c>
      <c r="AF44">
        <v>0</v>
      </c>
      <c r="AG44">
        <v>2.8</v>
      </c>
      <c r="AH44">
        <v>0</v>
      </c>
      <c r="AI44">
        <v>1</v>
      </c>
      <c r="AJ44">
        <v>0</v>
      </c>
      <c r="AK44">
        <v>0</v>
      </c>
      <c r="AL44">
        <v>0</v>
      </c>
      <c r="AM44">
        <f t="shared" si="32"/>
        <v>0</v>
      </c>
      <c r="AN44" s="8">
        <f t="shared" si="4"/>
        <v>2</v>
      </c>
      <c r="AO44" s="8">
        <f t="shared" si="1"/>
        <v>5</v>
      </c>
    </row>
    <row r="45" spans="1:41" customFormat="1" x14ac:dyDescent="0.35">
      <c r="A45">
        <v>22</v>
      </c>
      <c r="B45">
        <v>2365</v>
      </c>
      <c r="C45" t="s">
        <v>29</v>
      </c>
      <c r="D45" t="s">
        <v>30</v>
      </c>
      <c r="E45" t="s">
        <v>1562</v>
      </c>
      <c r="F45" s="7">
        <v>42278</v>
      </c>
      <c r="G45">
        <v>0</v>
      </c>
      <c r="H45">
        <v>0</v>
      </c>
      <c r="I45">
        <v>365</v>
      </c>
      <c r="J45">
        <v>2</v>
      </c>
      <c r="K45">
        <v>0</v>
      </c>
      <c r="L45">
        <v>0</v>
      </c>
      <c r="M45">
        <v>0</v>
      </c>
      <c r="N45">
        <v>0</v>
      </c>
      <c r="O45">
        <v>0</v>
      </c>
      <c r="P45">
        <v>0</v>
      </c>
      <c r="Q45">
        <v>0</v>
      </c>
      <c r="R45">
        <v>6</v>
      </c>
      <c r="S45">
        <v>5</v>
      </c>
      <c r="T45">
        <v>2</v>
      </c>
      <c r="U45">
        <v>17</v>
      </c>
      <c r="V45">
        <v>18</v>
      </c>
      <c r="W45">
        <v>2</v>
      </c>
      <c r="X45">
        <v>0</v>
      </c>
      <c r="Y45">
        <v>0</v>
      </c>
      <c r="Z45">
        <v>0</v>
      </c>
      <c r="AA45">
        <f t="shared" ref="AA45" si="36">SUM($X45+$Y45+$Z45)</f>
        <v>0</v>
      </c>
      <c r="AB45">
        <v>0</v>
      </c>
      <c r="AC45">
        <v>0</v>
      </c>
      <c r="AD45">
        <v>0</v>
      </c>
      <c r="AE45">
        <f t="shared" si="16"/>
        <v>0</v>
      </c>
      <c r="AF45">
        <v>0</v>
      </c>
      <c r="AG45">
        <v>0</v>
      </c>
      <c r="AH45">
        <v>0.1</v>
      </c>
      <c r="AI45">
        <v>1</v>
      </c>
      <c r="AJ45">
        <v>0</v>
      </c>
      <c r="AK45">
        <v>17.399999999999999</v>
      </c>
      <c r="AL45">
        <v>0</v>
      </c>
      <c r="AM45">
        <v>2</v>
      </c>
      <c r="AN45" s="8">
        <f t="shared" si="4"/>
        <v>4</v>
      </c>
      <c r="AO45" s="8">
        <f t="shared" si="1"/>
        <v>3</v>
      </c>
    </row>
    <row r="46" spans="1:41" x14ac:dyDescent="0.35">
      <c r="A46" s="6">
        <v>23</v>
      </c>
      <c r="B46" s="6">
        <v>2365</v>
      </c>
      <c r="C46" s="6" t="s">
        <v>29</v>
      </c>
      <c r="D46" s="6" t="s">
        <v>30</v>
      </c>
      <c r="E46" s="6" t="s">
        <v>116</v>
      </c>
      <c r="F46" s="9">
        <v>42249.02</v>
      </c>
      <c r="G46" s="6">
        <v>3</v>
      </c>
      <c r="H46" s="6">
        <v>3</v>
      </c>
      <c r="I46" s="6">
        <v>2</v>
      </c>
      <c r="J46" s="6">
        <v>365</v>
      </c>
      <c r="K46" s="6">
        <v>3</v>
      </c>
      <c r="L46" s="6">
        <v>0</v>
      </c>
      <c r="M46" s="6">
        <v>1</v>
      </c>
      <c r="N46" s="6">
        <v>0</v>
      </c>
      <c r="O46" s="6">
        <v>2</v>
      </c>
      <c r="P46" s="6">
        <v>3</v>
      </c>
      <c r="Q46">
        <v>0</v>
      </c>
      <c r="R46">
        <v>6</v>
      </c>
      <c r="S46">
        <v>5</v>
      </c>
      <c r="T46">
        <v>2</v>
      </c>
      <c r="U46">
        <v>17</v>
      </c>
      <c r="V46">
        <v>18</v>
      </c>
      <c r="W46">
        <v>2</v>
      </c>
      <c r="X46">
        <v>0</v>
      </c>
      <c r="Y46">
        <v>4.2</v>
      </c>
      <c r="Z46">
        <v>2</v>
      </c>
      <c r="AA46">
        <v>2</v>
      </c>
      <c r="AB46">
        <v>0</v>
      </c>
      <c r="AC46">
        <v>0</v>
      </c>
      <c r="AD46">
        <v>0</v>
      </c>
      <c r="AE46">
        <f t="shared" si="16"/>
        <v>0</v>
      </c>
      <c r="AF46">
        <v>0</v>
      </c>
      <c r="AG46">
        <v>2.8</v>
      </c>
      <c r="AH46">
        <v>0</v>
      </c>
      <c r="AI46">
        <v>1</v>
      </c>
      <c r="AJ46">
        <v>0</v>
      </c>
      <c r="AK46">
        <v>0</v>
      </c>
      <c r="AL46">
        <v>0</v>
      </c>
      <c r="AM46">
        <f t="shared" ref="AM46" si="37">SUM($AJ46+$AK46+$AL46)</f>
        <v>0</v>
      </c>
      <c r="AN46" s="8">
        <f t="shared" si="4"/>
        <v>2</v>
      </c>
      <c r="AO46" s="8">
        <f t="shared" si="1"/>
        <v>5</v>
      </c>
    </row>
    <row r="47" spans="1:41" customFormat="1" x14ac:dyDescent="0.35">
      <c r="A47">
        <v>23</v>
      </c>
      <c r="B47">
        <v>2365</v>
      </c>
      <c r="C47" t="s">
        <v>29</v>
      </c>
      <c r="D47" t="s">
        <v>30</v>
      </c>
      <c r="E47" t="s">
        <v>1562</v>
      </c>
      <c r="F47" s="7">
        <v>42279</v>
      </c>
      <c r="G47">
        <v>0</v>
      </c>
      <c r="H47">
        <v>0</v>
      </c>
      <c r="I47">
        <v>365</v>
      </c>
      <c r="J47">
        <v>2</v>
      </c>
      <c r="K47">
        <v>0</v>
      </c>
      <c r="L47">
        <v>0</v>
      </c>
      <c r="M47">
        <v>0</v>
      </c>
      <c r="N47">
        <v>0</v>
      </c>
      <c r="O47">
        <v>0</v>
      </c>
      <c r="P47">
        <v>0</v>
      </c>
      <c r="Q47">
        <v>0</v>
      </c>
      <c r="R47">
        <v>6</v>
      </c>
      <c r="S47">
        <v>5</v>
      </c>
      <c r="T47">
        <v>2</v>
      </c>
      <c r="U47">
        <v>17</v>
      </c>
      <c r="V47">
        <v>18</v>
      </c>
      <c r="W47">
        <v>2</v>
      </c>
      <c r="X47">
        <v>0</v>
      </c>
      <c r="Y47">
        <v>0</v>
      </c>
      <c r="Z47">
        <v>0</v>
      </c>
      <c r="AA47">
        <f t="shared" ref="AA47:AA48" si="38">SUM($X47+$Y47+$Z47)</f>
        <v>0</v>
      </c>
      <c r="AB47">
        <v>0</v>
      </c>
      <c r="AC47">
        <v>0</v>
      </c>
      <c r="AD47">
        <v>0</v>
      </c>
      <c r="AE47">
        <f t="shared" si="16"/>
        <v>0</v>
      </c>
      <c r="AF47">
        <v>0</v>
      </c>
      <c r="AG47">
        <v>0</v>
      </c>
      <c r="AH47">
        <v>0.1</v>
      </c>
      <c r="AI47">
        <v>1</v>
      </c>
      <c r="AJ47">
        <v>0</v>
      </c>
      <c r="AK47">
        <v>17.399999999999999</v>
      </c>
      <c r="AL47">
        <v>0</v>
      </c>
      <c r="AM47">
        <v>2</v>
      </c>
      <c r="AN47" s="8">
        <f t="shared" si="4"/>
        <v>4</v>
      </c>
      <c r="AO47" s="8">
        <f t="shared" si="1"/>
        <v>3</v>
      </c>
    </row>
    <row r="48" spans="1:41" x14ac:dyDescent="0.35">
      <c r="A48" s="6">
        <v>24</v>
      </c>
      <c r="B48" s="6">
        <v>2365</v>
      </c>
      <c r="C48" s="6" t="s">
        <v>29</v>
      </c>
      <c r="D48" s="6" t="s">
        <v>30</v>
      </c>
      <c r="E48" s="6" t="s">
        <v>118</v>
      </c>
      <c r="F48" s="9">
        <v>42463</v>
      </c>
      <c r="G48" s="6">
        <v>3</v>
      </c>
      <c r="H48" s="6">
        <v>1</v>
      </c>
      <c r="I48" s="6">
        <v>365</v>
      </c>
      <c r="J48" s="6">
        <v>2</v>
      </c>
      <c r="K48" s="6">
        <v>2</v>
      </c>
      <c r="L48" s="6">
        <v>1</v>
      </c>
      <c r="M48" s="6">
        <v>1</v>
      </c>
      <c r="N48" s="6">
        <v>0</v>
      </c>
      <c r="O48" s="6">
        <v>1</v>
      </c>
      <c r="P48" s="6">
        <v>4</v>
      </c>
      <c r="Q48">
        <v>1</v>
      </c>
      <c r="R48">
        <v>6</v>
      </c>
      <c r="S48">
        <v>5</v>
      </c>
      <c r="T48">
        <v>2</v>
      </c>
      <c r="U48">
        <v>0</v>
      </c>
      <c r="V48">
        <v>18</v>
      </c>
      <c r="W48">
        <v>1</v>
      </c>
      <c r="X48">
        <v>0</v>
      </c>
      <c r="Y48">
        <v>0</v>
      </c>
      <c r="Z48">
        <v>0</v>
      </c>
      <c r="AA48">
        <f t="shared" si="38"/>
        <v>0</v>
      </c>
      <c r="AB48">
        <v>0</v>
      </c>
      <c r="AC48">
        <v>0</v>
      </c>
      <c r="AD48">
        <v>0</v>
      </c>
      <c r="AE48">
        <f t="shared" si="16"/>
        <v>0</v>
      </c>
      <c r="AF48">
        <v>0</v>
      </c>
      <c r="AG48">
        <v>0</v>
      </c>
      <c r="AH48">
        <v>0</v>
      </c>
      <c r="AI48">
        <f t="shared" ref="AI48" si="39">SUM($AF48+$AG48+$AH48)</f>
        <v>0</v>
      </c>
      <c r="AJ48">
        <v>0</v>
      </c>
      <c r="AK48">
        <v>0</v>
      </c>
      <c r="AL48">
        <v>18.3</v>
      </c>
      <c r="AM48">
        <v>2</v>
      </c>
      <c r="AN48" s="8">
        <f t="shared" si="4"/>
        <v>3</v>
      </c>
      <c r="AO48" s="8">
        <f t="shared" si="1"/>
        <v>2</v>
      </c>
    </row>
    <row r="49" spans="1:41" customFormat="1" x14ac:dyDescent="0.35">
      <c r="A49">
        <v>24</v>
      </c>
      <c r="B49">
        <v>2365</v>
      </c>
      <c r="C49" t="s">
        <v>29</v>
      </c>
      <c r="D49" t="s">
        <v>30</v>
      </c>
      <c r="E49" t="s">
        <v>1564</v>
      </c>
      <c r="F49" s="7">
        <v>42620</v>
      </c>
      <c r="G49">
        <v>0</v>
      </c>
      <c r="H49">
        <v>0</v>
      </c>
      <c r="I49">
        <v>2</v>
      </c>
      <c r="J49">
        <v>365</v>
      </c>
      <c r="K49">
        <v>0</v>
      </c>
      <c r="L49">
        <v>0</v>
      </c>
      <c r="M49">
        <v>0</v>
      </c>
      <c r="N49">
        <v>0</v>
      </c>
      <c r="O49">
        <v>0</v>
      </c>
      <c r="P49">
        <v>0</v>
      </c>
      <c r="Q49">
        <v>1</v>
      </c>
      <c r="R49">
        <v>6</v>
      </c>
      <c r="S49">
        <v>5</v>
      </c>
      <c r="T49">
        <v>2</v>
      </c>
      <c r="U49">
        <v>17</v>
      </c>
      <c r="V49">
        <v>0</v>
      </c>
      <c r="W49">
        <v>1</v>
      </c>
      <c r="X49">
        <v>0</v>
      </c>
      <c r="Y49">
        <v>4.2</v>
      </c>
      <c r="Z49">
        <v>2</v>
      </c>
      <c r="AA49">
        <v>2</v>
      </c>
      <c r="AB49">
        <v>0</v>
      </c>
      <c r="AC49">
        <v>0</v>
      </c>
      <c r="AD49">
        <v>0</v>
      </c>
      <c r="AE49">
        <f t="shared" si="16"/>
        <v>0</v>
      </c>
      <c r="AF49">
        <v>0</v>
      </c>
      <c r="AG49">
        <v>0</v>
      </c>
      <c r="AH49">
        <v>0.1</v>
      </c>
      <c r="AI49">
        <v>1</v>
      </c>
      <c r="AJ49">
        <v>0</v>
      </c>
      <c r="AK49">
        <v>0</v>
      </c>
      <c r="AL49">
        <v>0</v>
      </c>
      <c r="AM49">
        <f t="shared" ref="AM49" si="40">SUM($AJ49+$AK49+$AL49)</f>
        <v>0</v>
      </c>
      <c r="AN49" s="8">
        <f t="shared" si="4"/>
        <v>1</v>
      </c>
      <c r="AO49" s="8">
        <f t="shared" si="1"/>
        <v>5</v>
      </c>
    </row>
    <row r="50" spans="1:41" x14ac:dyDescent="0.35">
      <c r="A50" s="6">
        <v>25</v>
      </c>
      <c r="B50" s="6">
        <v>2365</v>
      </c>
      <c r="C50" s="6" t="s">
        <v>29</v>
      </c>
      <c r="D50" s="6" t="s">
        <v>30</v>
      </c>
      <c r="E50" s="6" t="s">
        <v>121</v>
      </c>
      <c r="F50" s="9">
        <v>42629</v>
      </c>
      <c r="G50" s="6">
        <v>3</v>
      </c>
      <c r="H50" s="6">
        <v>1</v>
      </c>
      <c r="I50" s="6">
        <v>365</v>
      </c>
      <c r="J50" s="6">
        <v>2</v>
      </c>
      <c r="K50" s="6">
        <v>2</v>
      </c>
      <c r="L50" s="6">
        <v>1</v>
      </c>
      <c r="M50" s="6">
        <v>1</v>
      </c>
      <c r="N50" s="6">
        <v>0</v>
      </c>
      <c r="O50" s="6">
        <v>2</v>
      </c>
      <c r="P50" s="6">
        <v>3</v>
      </c>
      <c r="Q50" s="6">
        <v>0</v>
      </c>
      <c r="R50" s="6">
        <v>6</v>
      </c>
      <c r="S50" s="6">
        <v>5</v>
      </c>
      <c r="T50" s="6">
        <v>2</v>
      </c>
      <c r="U50" s="6">
        <v>17</v>
      </c>
      <c r="V50" s="6">
        <v>18</v>
      </c>
      <c r="W50" s="6">
        <v>2</v>
      </c>
      <c r="X50" s="6">
        <v>0</v>
      </c>
      <c r="Y50" s="6">
        <v>0</v>
      </c>
      <c r="Z50" s="6">
        <v>0</v>
      </c>
      <c r="AA50" s="6">
        <v>0</v>
      </c>
      <c r="AB50" s="6">
        <v>0</v>
      </c>
      <c r="AC50" s="6">
        <v>0</v>
      </c>
      <c r="AD50" s="6">
        <v>0</v>
      </c>
      <c r="AE50" s="6">
        <v>0</v>
      </c>
      <c r="AF50" s="6">
        <v>0</v>
      </c>
      <c r="AG50" s="6">
        <v>0</v>
      </c>
      <c r="AH50" s="6">
        <v>0.1</v>
      </c>
      <c r="AI50" s="6">
        <v>1</v>
      </c>
      <c r="AJ50" s="6">
        <v>0</v>
      </c>
      <c r="AK50" s="6">
        <v>0</v>
      </c>
      <c r="AL50" s="6">
        <v>0</v>
      </c>
      <c r="AM50" s="6">
        <v>0</v>
      </c>
      <c r="AN50" s="8">
        <f t="shared" si="4"/>
        <v>2</v>
      </c>
      <c r="AO50" s="8">
        <f t="shared" si="1"/>
        <v>3</v>
      </c>
    </row>
    <row r="51" spans="1:41" x14ac:dyDescent="0.35">
      <c r="A51">
        <v>25</v>
      </c>
      <c r="B51">
        <v>2365</v>
      </c>
      <c r="C51" t="s">
        <v>29</v>
      </c>
      <c r="D51" t="s">
        <v>30</v>
      </c>
      <c r="E51" t="s">
        <v>1564</v>
      </c>
      <c r="F51" s="9">
        <v>42630</v>
      </c>
      <c r="G51" s="6">
        <v>0</v>
      </c>
      <c r="H51" s="6">
        <v>0</v>
      </c>
      <c r="I51" s="6">
        <v>2</v>
      </c>
      <c r="J51" s="6">
        <v>365</v>
      </c>
      <c r="K51" s="6">
        <v>0</v>
      </c>
      <c r="L51" s="6">
        <v>0</v>
      </c>
      <c r="M51" s="6">
        <v>0</v>
      </c>
      <c r="N51" s="6">
        <v>0</v>
      </c>
      <c r="O51" s="6">
        <v>0</v>
      </c>
      <c r="P51" s="6">
        <v>0</v>
      </c>
      <c r="Q51" s="6">
        <v>0</v>
      </c>
      <c r="R51" s="6">
        <v>6</v>
      </c>
      <c r="S51" s="6">
        <v>5</v>
      </c>
      <c r="T51" s="6">
        <v>2</v>
      </c>
      <c r="U51" s="6">
        <v>17</v>
      </c>
      <c r="V51" s="6">
        <v>18</v>
      </c>
      <c r="W51" s="6">
        <v>2</v>
      </c>
      <c r="X51" s="6">
        <v>0</v>
      </c>
      <c r="Y51" s="6">
        <v>4.2</v>
      </c>
      <c r="Z51" s="6">
        <v>2</v>
      </c>
      <c r="AA51" s="6">
        <v>2</v>
      </c>
      <c r="AB51" s="6">
        <v>0</v>
      </c>
      <c r="AC51" s="6">
        <v>0</v>
      </c>
      <c r="AD51" s="6">
        <v>0</v>
      </c>
      <c r="AE51" s="6">
        <v>0</v>
      </c>
      <c r="AF51" s="6">
        <v>0</v>
      </c>
      <c r="AG51" s="6">
        <v>0</v>
      </c>
      <c r="AH51" s="6">
        <v>0.1</v>
      </c>
      <c r="AI51" s="6">
        <v>1</v>
      </c>
      <c r="AJ51" s="6">
        <v>0</v>
      </c>
      <c r="AK51" s="6">
        <v>0</v>
      </c>
      <c r="AL51" s="6">
        <v>0</v>
      </c>
      <c r="AM51" s="6">
        <v>0</v>
      </c>
      <c r="AN51" s="8">
        <f t="shared" si="4"/>
        <v>2</v>
      </c>
      <c r="AO51" s="8">
        <f t="shared" si="1"/>
        <v>5</v>
      </c>
    </row>
    <row r="52" spans="1:41" x14ac:dyDescent="0.35">
      <c r="A52" s="6">
        <v>26</v>
      </c>
      <c r="B52" s="6">
        <v>2365</v>
      </c>
      <c r="C52" s="6" t="s">
        <v>29</v>
      </c>
      <c r="D52" s="6" t="s">
        <v>30</v>
      </c>
      <c r="E52" s="6" t="s">
        <v>127</v>
      </c>
      <c r="F52" s="9">
        <v>42682</v>
      </c>
      <c r="G52" s="6">
        <v>3</v>
      </c>
      <c r="H52" s="6">
        <v>1</v>
      </c>
      <c r="I52" s="6">
        <v>365</v>
      </c>
      <c r="J52" s="6">
        <v>2</v>
      </c>
      <c r="K52" s="6">
        <v>2</v>
      </c>
      <c r="L52" s="6">
        <v>0</v>
      </c>
      <c r="M52" s="6">
        <v>0</v>
      </c>
      <c r="N52" s="6">
        <v>0</v>
      </c>
      <c r="O52" s="6">
        <v>1</v>
      </c>
      <c r="P52" s="6">
        <v>2</v>
      </c>
      <c r="Q52">
        <v>0</v>
      </c>
      <c r="R52">
        <v>6</v>
      </c>
      <c r="S52">
        <v>5</v>
      </c>
      <c r="T52">
        <v>2</v>
      </c>
      <c r="U52">
        <v>17</v>
      </c>
      <c r="V52">
        <v>18</v>
      </c>
      <c r="W52">
        <v>2</v>
      </c>
      <c r="X52">
        <v>0</v>
      </c>
      <c r="Y52">
        <v>0</v>
      </c>
      <c r="Z52">
        <v>0</v>
      </c>
      <c r="AA52">
        <f t="shared" ref="AA52:AA54" si="41">SUM($X52+$Y52+$Z52)</f>
        <v>0</v>
      </c>
      <c r="AB52">
        <v>0</v>
      </c>
      <c r="AC52">
        <v>0</v>
      </c>
      <c r="AD52">
        <v>0</v>
      </c>
      <c r="AE52">
        <f t="shared" ref="AE52:AE54" si="42">SUM($AB52+$AC52+$AD52)</f>
        <v>0</v>
      </c>
      <c r="AF52">
        <v>0</v>
      </c>
      <c r="AG52">
        <v>0</v>
      </c>
      <c r="AH52">
        <v>0</v>
      </c>
      <c r="AI52">
        <f t="shared" ref="AI52:AI54" si="43">SUM($AF52+$AG52+$AH52)</f>
        <v>0</v>
      </c>
      <c r="AJ52">
        <v>0</v>
      </c>
      <c r="AK52">
        <v>0</v>
      </c>
      <c r="AL52">
        <v>0</v>
      </c>
      <c r="AM52">
        <f t="shared" ref="AM52:AM54" si="44">SUM($AJ52+$AK52+$AL52)</f>
        <v>0</v>
      </c>
      <c r="AN52" s="8">
        <f t="shared" si="4"/>
        <v>2</v>
      </c>
      <c r="AO52" s="8">
        <f t="shared" si="1"/>
        <v>2</v>
      </c>
    </row>
    <row r="53" spans="1:41" x14ac:dyDescent="0.35">
      <c r="A53" s="6">
        <v>26</v>
      </c>
      <c r="B53" s="6">
        <v>2365</v>
      </c>
      <c r="C53" s="6" t="s">
        <v>29</v>
      </c>
      <c r="D53" s="6" t="s">
        <v>30</v>
      </c>
      <c r="E53" s="6" t="s">
        <v>1562</v>
      </c>
      <c r="F53" s="9">
        <v>42683</v>
      </c>
      <c r="G53" s="6">
        <v>0</v>
      </c>
      <c r="H53" s="6">
        <v>0</v>
      </c>
      <c r="I53" s="6">
        <v>2</v>
      </c>
      <c r="J53" s="6">
        <v>365</v>
      </c>
      <c r="K53" s="6">
        <v>0</v>
      </c>
      <c r="L53" s="6">
        <v>0</v>
      </c>
      <c r="M53" s="6">
        <v>0</v>
      </c>
      <c r="N53" s="6">
        <v>0</v>
      </c>
      <c r="O53" s="6">
        <v>0</v>
      </c>
      <c r="P53" s="6">
        <v>0</v>
      </c>
      <c r="Q53" s="6">
        <v>0</v>
      </c>
      <c r="R53" s="6">
        <v>6</v>
      </c>
      <c r="S53" s="6">
        <v>5</v>
      </c>
      <c r="T53" s="6">
        <v>2</v>
      </c>
      <c r="U53" s="6">
        <v>17</v>
      </c>
      <c r="V53">
        <v>18</v>
      </c>
      <c r="W53" s="6">
        <v>2</v>
      </c>
      <c r="X53" s="6">
        <v>0</v>
      </c>
      <c r="Y53" s="6">
        <v>0</v>
      </c>
      <c r="Z53">
        <v>2</v>
      </c>
      <c r="AA53" s="6">
        <v>1</v>
      </c>
      <c r="AB53" s="6">
        <v>0</v>
      </c>
      <c r="AC53" s="6">
        <v>0</v>
      </c>
      <c r="AD53">
        <v>17.399999999999999</v>
      </c>
      <c r="AE53" s="6">
        <v>1</v>
      </c>
      <c r="AF53" s="6">
        <v>0</v>
      </c>
      <c r="AG53">
        <v>2.8</v>
      </c>
      <c r="AH53" s="6">
        <v>0</v>
      </c>
      <c r="AI53" s="6">
        <v>1</v>
      </c>
      <c r="AJ53" s="6">
        <v>0</v>
      </c>
      <c r="AK53" s="6">
        <v>0</v>
      </c>
      <c r="AL53" s="6">
        <v>0</v>
      </c>
      <c r="AM53" s="6">
        <v>0</v>
      </c>
      <c r="AN53" s="8">
        <f t="shared" si="4"/>
        <v>3</v>
      </c>
      <c r="AO53" s="8">
        <f t="shared" si="1"/>
        <v>4</v>
      </c>
    </row>
    <row r="54" spans="1:41" x14ac:dyDescent="0.35">
      <c r="A54" s="6">
        <v>27</v>
      </c>
      <c r="B54" s="6">
        <v>2365</v>
      </c>
      <c r="C54" s="6" t="s">
        <v>29</v>
      </c>
      <c r="D54" s="6" t="s">
        <v>30</v>
      </c>
      <c r="E54" s="6" t="s">
        <v>130</v>
      </c>
      <c r="F54" s="9">
        <v>42682.01</v>
      </c>
      <c r="G54" s="6">
        <v>3</v>
      </c>
      <c r="H54" s="6">
        <v>1</v>
      </c>
      <c r="I54" s="6">
        <v>365</v>
      </c>
      <c r="J54" s="6">
        <v>2</v>
      </c>
      <c r="K54" s="6">
        <v>2</v>
      </c>
      <c r="L54" s="6">
        <v>0</v>
      </c>
      <c r="M54" s="6">
        <v>0</v>
      </c>
      <c r="N54" s="6">
        <v>0</v>
      </c>
      <c r="O54" s="6">
        <v>1</v>
      </c>
      <c r="P54" s="6">
        <v>2</v>
      </c>
      <c r="Q54">
        <v>0</v>
      </c>
      <c r="R54">
        <v>6</v>
      </c>
      <c r="S54">
        <v>5</v>
      </c>
      <c r="T54">
        <v>2</v>
      </c>
      <c r="U54">
        <v>17</v>
      </c>
      <c r="V54">
        <v>18</v>
      </c>
      <c r="W54">
        <v>2</v>
      </c>
      <c r="X54">
        <v>0</v>
      </c>
      <c r="Y54">
        <v>0</v>
      </c>
      <c r="Z54">
        <v>0</v>
      </c>
      <c r="AA54">
        <f t="shared" si="41"/>
        <v>0</v>
      </c>
      <c r="AB54">
        <v>0</v>
      </c>
      <c r="AC54">
        <v>0</v>
      </c>
      <c r="AD54">
        <v>0</v>
      </c>
      <c r="AE54">
        <f t="shared" si="42"/>
        <v>0</v>
      </c>
      <c r="AF54">
        <v>0</v>
      </c>
      <c r="AG54">
        <v>0</v>
      </c>
      <c r="AH54">
        <v>0</v>
      </c>
      <c r="AI54">
        <f t="shared" si="43"/>
        <v>0</v>
      </c>
      <c r="AJ54">
        <v>0</v>
      </c>
      <c r="AK54">
        <v>0</v>
      </c>
      <c r="AL54">
        <v>0</v>
      </c>
      <c r="AM54">
        <f t="shared" si="44"/>
        <v>0</v>
      </c>
      <c r="AN54" s="8">
        <f t="shared" si="4"/>
        <v>2</v>
      </c>
      <c r="AO54" s="8">
        <f t="shared" si="1"/>
        <v>2</v>
      </c>
    </row>
    <row r="55" spans="1:41" x14ac:dyDescent="0.35">
      <c r="A55" s="6">
        <v>27</v>
      </c>
      <c r="B55" s="6">
        <v>2365</v>
      </c>
      <c r="C55" s="6" t="s">
        <v>29</v>
      </c>
      <c r="D55" s="6" t="s">
        <v>30</v>
      </c>
      <c r="E55" s="6" t="s">
        <v>1564</v>
      </c>
      <c r="F55" s="9">
        <v>42683.01</v>
      </c>
      <c r="G55" s="6">
        <v>0</v>
      </c>
      <c r="H55" s="6">
        <v>0</v>
      </c>
      <c r="I55" s="6">
        <v>2</v>
      </c>
      <c r="J55" s="6">
        <v>365</v>
      </c>
      <c r="K55" s="6">
        <v>0</v>
      </c>
      <c r="L55" s="6">
        <v>0</v>
      </c>
      <c r="M55" s="6">
        <v>0</v>
      </c>
      <c r="N55" s="6">
        <v>0</v>
      </c>
      <c r="O55" s="6">
        <v>0</v>
      </c>
      <c r="P55" s="6">
        <v>0</v>
      </c>
      <c r="Q55" s="6">
        <v>0</v>
      </c>
      <c r="R55" s="6">
        <v>6</v>
      </c>
      <c r="S55" s="6">
        <v>5</v>
      </c>
      <c r="T55" s="6">
        <v>2</v>
      </c>
      <c r="U55" s="6">
        <v>17</v>
      </c>
      <c r="V55">
        <v>18</v>
      </c>
      <c r="W55" s="6">
        <v>2</v>
      </c>
      <c r="X55" s="6">
        <v>0</v>
      </c>
      <c r="Y55" s="6">
        <v>0</v>
      </c>
      <c r="Z55">
        <v>2</v>
      </c>
      <c r="AA55" s="6">
        <v>1</v>
      </c>
      <c r="AB55" s="6">
        <v>0</v>
      </c>
      <c r="AC55" s="6">
        <v>0</v>
      </c>
      <c r="AD55">
        <v>17.399999999999999</v>
      </c>
      <c r="AE55" s="6">
        <v>1</v>
      </c>
      <c r="AF55" s="6">
        <v>0</v>
      </c>
      <c r="AG55">
        <v>2.8</v>
      </c>
      <c r="AH55" s="6">
        <v>0</v>
      </c>
      <c r="AI55" s="6">
        <v>1</v>
      </c>
      <c r="AJ55" s="6">
        <v>0</v>
      </c>
      <c r="AK55" s="6">
        <v>0</v>
      </c>
      <c r="AL55" s="6">
        <v>0</v>
      </c>
      <c r="AM55" s="6">
        <v>0</v>
      </c>
      <c r="AN55" s="8">
        <f t="shared" si="4"/>
        <v>3</v>
      </c>
      <c r="AO55" s="8">
        <f t="shared" si="1"/>
        <v>4</v>
      </c>
    </row>
    <row r="56" spans="1:41" ht="12.75" customHeight="1" x14ac:dyDescent="0.35">
      <c r="A56" s="6">
        <v>28</v>
      </c>
      <c r="B56" s="6">
        <v>2365</v>
      </c>
      <c r="C56" s="6" t="s">
        <v>29</v>
      </c>
      <c r="D56" s="6" t="s">
        <v>30</v>
      </c>
      <c r="E56" s="6" t="s">
        <v>137</v>
      </c>
      <c r="F56" s="9">
        <v>42795.01</v>
      </c>
      <c r="G56" s="6">
        <v>3</v>
      </c>
      <c r="H56" s="6">
        <v>1</v>
      </c>
      <c r="I56" s="6">
        <v>365</v>
      </c>
      <c r="J56" s="6">
        <v>2</v>
      </c>
      <c r="K56" s="6">
        <v>2</v>
      </c>
      <c r="L56" s="6">
        <v>0</v>
      </c>
      <c r="M56" s="6">
        <v>0</v>
      </c>
      <c r="N56" s="6">
        <v>0</v>
      </c>
      <c r="O56" s="6">
        <v>2</v>
      </c>
      <c r="P56" s="6">
        <v>2</v>
      </c>
      <c r="Q56" s="6">
        <v>0</v>
      </c>
      <c r="R56" s="6">
        <v>6</v>
      </c>
      <c r="S56" s="6">
        <v>5</v>
      </c>
      <c r="T56" s="6">
        <v>2</v>
      </c>
      <c r="U56" s="6">
        <v>17</v>
      </c>
      <c r="V56" s="6">
        <v>18</v>
      </c>
      <c r="W56" s="6">
        <v>2</v>
      </c>
      <c r="X56" s="6">
        <v>0</v>
      </c>
      <c r="Y56" s="6">
        <v>0</v>
      </c>
      <c r="Z56" s="6">
        <v>0</v>
      </c>
      <c r="AA56" s="6">
        <v>0</v>
      </c>
      <c r="AB56" s="6">
        <v>0</v>
      </c>
      <c r="AC56" s="6">
        <v>0</v>
      </c>
      <c r="AD56" s="6">
        <v>0</v>
      </c>
      <c r="AE56" s="6">
        <v>0</v>
      </c>
      <c r="AF56" s="6">
        <v>0</v>
      </c>
      <c r="AG56" s="6">
        <v>2.8</v>
      </c>
      <c r="AH56" s="6">
        <v>0.1</v>
      </c>
      <c r="AI56" s="6">
        <v>2</v>
      </c>
      <c r="AJ56" s="6">
        <v>0</v>
      </c>
      <c r="AK56" s="6">
        <v>17.399999999999999</v>
      </c>
      <c r="AL56" s="6">
        <v>0</v>
      </c>
      <c r="AM56" s="6">
        <v>1</v>
      </c>
      <c r="AN56" s="8">
        <f t="shared" si="4"/>
        <v>3</v>
      </c>
      <c r="AO56" s="8">
        <f t="shared" si="1"/>
        <v>4</v>
      </c>
    </row>
    <row r="57" spans="1:41" ht="12.75" customHeight="1" x14ac:dyDescent="0.35">
      <c r="A57" s="6">
        <v>28</v>
      </c>
      <c r="B57" s="6">
        <v>2365</v>
      </c>
      <c r="C57" s="6" t="s">
        <v>29</v>
      </c>
      <c r="D57" s="6" t="s">
        <v>30</v>
      </c>
      <c r="E57" s="6" t="s">
        <v>1564</v>
      </c>
      <c r="F57" s="9">
        <v>42796.01</v>
      </c>
      <c r="G57" s="6">
        <v>0</v>
      </c>
      <c r="H57" s="6">
        <v>0</v>
      </c>
      <c r="I57" s="6">
        <v>2</v>
      </c>
      <c r="J57" s="6">
        <v>365</v>
      </c>
      <c r="K57" s="6">
        <v>0</v>
      </c>
      <c r="L57" s="6">
        <v>0</v>
      </c>
      <c r="M57" s="6">
        <v>0</v>
      </c>
      <c r="N57" s="6">
        <v>0</v>
      </c>
      <c r="O57" s="6">
        <v>0</v>
      </c>
      <c r="P57" s="6">
        <v>0</v>
      </c>
      <c r="Q57" s="6">
        <v>0</v>
      </c>
      <c r="R57" s="6">
        <v>6</v>
      </c>
      <c r="S57" s="6">
        <v>5</v>
      </c>
      <c r="T57" s="6">
        <v>2</v>
      </c>
      <c r="U57" s="6">
        <v>0</v>
      </c>
      <c r="V57" s="6">
        <v>18</v>
      </c>
      <c r="W57" s="6">
        <v>1</v>
      </c>
      <c r="X57" s="6">
        <v>0</v>
      </c>
      <c r="Y57" s="6">
        <v>0</v>
      </c>
      <c r="Z57" s="6">
        <v>2</v>
      </c>
      <c r="AA57" s="6">
        <v>1</v>
      </c>
      <c r="AB57" s="6">
        <v>0</v>
      </c>
      <c r="AC57" s="6">
        <v>0</v>
      </c>
      <c r="AD57" s="6">
        <v>0</v>
      </c>
      <c r="AE57" s="6">
        <v>0</v>
      </c>
      <c r="AF57" s="6">
        <v>0</v>
      </c>
      <c r="AG57" s="6">
        <v>0</v>
      </c>
      <c r="AH57" s="6">
        <v>0</v>
      </c>
      <c r="AI57" s="6">
        <v>0</v>
      </c>
      <c r="AJ57" s="6">
        <v>0</v>
      </c>
      <c r="AK57" s="6">
        <v>0</v>
      </c>
      <c r="AL57" s="6">
        <v>0</v>
      </c>
      <c r="AM57" s="6">
        <v>0</v>
      </c>
      <c r="AN57" s="8">
        <f t="shared" si="4"/>
        <v>1</v>
      </c>
      <c r="AO57" s="8">
        <f t="shared" si="1"/>
        <v>3</v>
      </c>
    </row>
    <row r="58" spans="1:41" x14ac:dyDescent="0.35">
      <c r="A58" s="6">
        <v>29</v>
      </c>
      <c r="B58" s="6">
        <v>2365</v>
      </c>
      <c r="C58" s="6" t="s">
        <v>29</v>
      </c>
      <c r="D58" s="6" t="s">
        <v>30</v>
      </c>
      <c r="E58" s="6" t="s">
        <v>141</v>
      </c>
      <c r="F58" s="9">
        <v>42856</v>
      </c>
      <c r="G58" s="6">
        <v>3</v>
      </c>
      <c r="H58" s="6">
        <v>1</v>
      </c>
      <c r="I58" s="6">
        <v>365</v>
      </c>
      <c r="J58" s="6">
        <v>2</v>
      </c>
      <c r="K58" s="6">
        <v>4</v>
      </c>
      <c r="L58" s="6">
        <v>0</v>
      </c>
      <c r="M58" s="6">
        <v>1</v>
      </c>
      <c r="N58" s="6">
        <v>0</v>
      </c>
      <c r="O58" s="6">
        <v>2</v>
      </c>
      <c r="P58" s="6">
        <v>5</v>
      </c>
      <c r="Q58" s="6">
        <v>0</v>
      </c>
      <c r="R58" s="6">
        <v>6</v>
      </c>
      <c r="S58" s="6">
        <v>5</v>
      </c>
      <c r="T58" s="6">
        <v>2</v>
      </c>
      <c r="U58" s="6">
        <v>0</v>
      </c>
      <c r="V58" s="6">
        <v>18</v>
      </c>
      <c r="W58" s="6">
        <v>1</v>
      </c>
      <c r="X58" s="6">
        <v>0</v>
      </c>
      <c r="Y58" s="6">
        <v>0</v>
      </c>
      <c r="Z58" s="6">
        <v>0</v>
      </c>
      <c r="AA58" s="6">
        <v>0</v>
      </c>
      <c r="AB58" s="6">
        <v>0</v>
      </c>
      <c r="AC58" s="6">
        <v>0</v>
      </c>
      <c r="AD58" s="6">
        <v>0</v>
      </c>
      <c r="AE58" s="6">
        <v>0</v>
      </c>
      <c r="AF58" s="6">
        <v>0</v>
      </c>
      <c r="AG58" s="6">
        <v>0</v>
      </c>
      <c r="AH58" s="6">
        <v>0.1</v>
      </c>
      <c r="AI58" s="6">
        <v>1</v>
      </c>
      <c r="AJ58" s="6">
        <v>0</v>
      </c>
      <c r="AK58" s="6">
        <v>0</v>
      </c>
      <c r="AL58" s="6">
        <v>0</v>
      </c>
      <c r="AM58" s="6">
        <v>0</v>
      </c>
      <c r="AN58" s="8">
        <f t="shared" si="4"/>
        <v>1</v>
      </c>
      <c r="AO58" s="8">
        <f t="shared" si="1"/>
        <v>3</v>
      </c>
    </row>
    <row r="59" spans="1:41" x14ac:dyDescent="0.35">
      <c r="A59" s="6">
        <v>29</v>
      </c>
      <c r="B59" s="6">
        <v>2365</v>
      </c>
      <c r="C59" s="6" t="s">
        <v>29</v>
      </c>
      <c r="D59" s="6" t="s">
        <v>30</v>
      </c>
      <c r="E59" s="6" t="s">
        <v>1564</v>
      </c>
      <c r="F59" s="9">
        <v>42857</v>
      </c>
      <c r="G59" s="6">
        <v>0</v>
      </c>
      <c r="H59" s="6">
        <v>0</v>
      </c>
      <c r="I59" s="6">
        <v>2</v>
      </c>
      <c r="J59" s="6">
        <v>365</v>
      </c>
      <c r="K59" s="6">
        <v>0</v>
      </c>
      <c r="L59" s="6">
        <v>0</v>
      </c>
      <c r="M59" s="6">
        <v>0</v>
      </c>
      <c r="N59" s="6">
        <v>0</v>
      </c>
      <c r="O59" s="6">
        <v>0</v>
      </c>
      <c r="P59" s="6">
        <v>0</v>
      </c>
      <c r="Q59" s="6">
        <v>0</v>
      </c>
      <c r="R59" s="6">
        <v>6</v>
      </c>
      <c r="S59" s="6">
        <v>0</v>
      </c>
      <c r="T59" s="6">
        <v>1</v>
      </c>
      <c r="U59" s="6">
        <v>0</v>
      </c>
      <c r="V59" s="6">
        <v>18</v>
      </c>
      <c r="W59" s="6">
        <v>1</v>
      </c>
      <c r="X59" s="6">
        <v>0</v>
      </c>
      <c r="Y59" s="6">
        <v>0</v>
      </c>
      <c r="Z59" s="6">
        <v>2</v>
      </c>
      <c r="AA59" s="6">
        <v>1</v>
      </c>
      <c r="AB59" s="6">
        <v>0</v>
      </c>
      <c r="AC59" s="6">
        <v>0</v>
      </c>
      <c r="AD59" s="6">
        <v>0</v>
      </c>
      <c r="AE59" s="6">
        <v>0</v>
      </c>
      <c r="AF59" s="6">
        <v>0</v>
      </c>
      <c r="AG59" s="6">
        <v>0</v>
      </c>
      <c r="AH59" s="6">
        <v>0.1</v>
      </c>
      <c r="AI59" s="6">
        <v>1</v>
      </c>
      <c r="AJ59" s="6">
        <v>0</v>
      </c>
      <c r="AK59" s="6">
        <v>0</v>
      </c>
      <c r="AL59" s="6">
        <v>0</v>
      </c>
      <c r="AM59" s="6">
        <v>0</v>
      </c>
      <c r="AN59" s="8">
        <f t="shared" si="4"/>
        <v>1</v>
      </c>
      <c r="AO59" s="8">
        <f t="shared" si="1"/>
        <v>3</v>
      </c>
    </row>
    <row r="60" spans="1:41" ht="12.75" customHeight="1" x14ac:dyDescent="0.35">
      <c r="A60" s="6">
        <v>30</v>
      </c>
      <c r="B60" s="6">
        <v>2365</v>
      </c>
      <c r="C60" s="6" t="s">
        <v>29</v>
      </c>
      <c r="D60" s="6" t="s">
        <v>30</v>
      </c>
      <c r="E60" s="6" t="s">
        <v>146</v>
      </c>
      <c r="F60" s="9">
        <v>42887</v>
      </c>
      <c r="G60" s="6">
        <v>4.3</v>
      </c>
      <c r="H60" s="6">
        <v>2</v>
      </c>
      <c r="I60" s="6">
        <v>365</v>
      </c>
      <c r="J60" s="6">
        <v>2</v>
      </c>
      <c r="K60" s="6">
        <v>4</v>
      </c>
      <c r="L60" s="6">
        <v>0</v>
      </c>
      <c r="M60" s="6">
        <v>1</v>
      </c>
      <c r="N60" s="6">
        <v>0</v>
      </c>
      <c r="O60" s="6">
        <v>4</v>
      </c>
      <c r="P60" s="6">
        <v>4</v>
      </c>
      <c r="Q60" s="6">
        <v>0</v>
      </c>
      <c r="R60" s="6">
        <v>6</v>
      </c>
      <c r="S60" s="6">
        <v>5</v>
      </c>
      <c r="T60" s="6">
        <v>2</v>
      </c>
      <c r="U60" s="6">
        <v>0</v>
      </c>
      <c r="V60" s="6">
        <v>18</v>
      </c>
      <c r="W60" s="6">
        <v>0</v>
      </c>
      <c r="X60" s="6">
        <v>0</v>
      </c>
      <c r="Y60" s="6">
        <v>0</v>
      </c>
      <c r="Z60" s="6">
        <v>0</v>
      </c>
      <c r="AA60" s="6">
        <v>0</v>
      </c>
      <c r="AB60" s="6">
        <v>16.399999999999999</v>
      </c>
      <c r="AC60" s="6">
        <v>0</v>
      </c>
      <c r="AD60" s="6">
        <v>0</v>
      </c>
      <c r="AE60" s="6">
        <v>1</v>
      </c>
      <c r="AF60" s="6">
        <v>0</v>
      </c>
      <c r="AG60" s="6">
        <v>0</v>
      </c>
      <c r="AH60" s="6">
        <v>0.1</v>
      </c>
      <c r="AI60" s="6">
        <v>1</v>
      </c>
      <c r="AJ60" s="6">
        <v>0</v>
      </c>
      <c r="AK60" s="6">
        <v>0</v>
      </c>
      <c r="AL60" s="6">
        <v>0</v>
      </c>
      <c r="AM60" s="6">
        <v>0</v>
      </c>
      <c r="AN60" s="8">
        <f t="shared" si="4"/>
        <v>1</v>
      </c>
      <c r="AO60" s="8">
        <f t="shared" si="1"/>
        <v>3</v>
      </c>
    </row>
    <row r="61" spans="1:41" ht="12.75" customHeight="1" x14ac:dyDescent="0.35">
      <c r="A61" s="6">
        <v>30</v>
      </c>
      <c r="B61" s="6">
        <v>2365</v>
      </c>
      <c r="C61" s="6" t="s">
        <v>29</v>
      </c>
      <c r="D61" s="6" t="s">
        <v>30</v>
      </c>
      <c r="E61" s="6" t="s">
        <v>1564</v>
      </c>
      <c r="F61" s="9">
        <v>42888</v>
      </c>
      <c r="G61" s="6">
        <v>0</v>
      </c>
      <c r="H61" s="6">
        <v>0</v>
      </c>
      <c r="I61" s="6">
        <v>2</v>
      </c>
      <c r="J61" s="6">
        <v>365</v>
      </c>
      <c r="K61" s="6">
        <v>0</v>
      </c>
      <c r="L61" s="6">
        <v>0</v>
      </c>
      <c r="M61" s="6">
        <v>0</v>
      </c>
      <c r="N61" s="6">
        <v>0</v>
      </c>
      <c r="O61" s="6">
        <v>0</v>
      </c>
      <c r="P61" s="6">
        <v>0</v>
      </c>
      <c r="Q61" s="6">
        <v>0</v>
      </c>
      <c r="R61" s="6">
        <v>6</v>
      </c>
      <c r="S61" s="6">
        <v>5</v>
      </c>
      <c r="T61" s="6">
        <v>2</v>
      </c>
      <c r="U61" s="6">
        <v>0</v>
      </c>
      <c r="V61" s="6">
        <v>18</v>
      </c>
      <c r="W61" s="6">
        <v>1</v>
      </c>
      <c r="X61" s="6">
        <v>0</v>
      </c>
      <c r="Y61" s="6">
        <v>4.2</v>
      </c>
      <c r="Z61" s="6">
        <v>2</v>
      </c>
      <c r="AA61" s="6">
        <v>2</v>
      </c>
      <c r="AB61" s="6">
        <v>0</v>
      </c>
      <c r="AC61" s="6">
        <v>0</v>
      </c>
      <c r="AD61" s="6">
        <v>0</v>
      </c>
      <c r="AE61" s="6">
        <v>0</v>
      </c>
      <c r="AF61" s="6">
        <v>0</v>
      </c>
      <c r="AG61" s="6">
        <v>0</v>
      </c>
      <c r="AH61" s="6">
        <v>0.1</v>
      </c>
      <c r="AI61" s="6">
        <v>1</v>
      </c>
      <c r="AJ61" s="6">
        <v>0</v>
      </c>
      <c r="AK61" s="6">
        <v>0</v>
      </c>
      <c r="AL61" s="6">
        <v>0</v>
      </c>
      <c r="AM61" s="6">
        <v>0</v>
      </c>
      <c r="AN61" s="8">
        <f t="shared" si="4"/>
        <v>1</v>
      </c>
      <c r="AO61" s="8">
        <f t="shared" si="1"/>
        <v>5</v>
      </c>
    </row>
    <row r="62" spans="1:41" ht="12.75" customHeight="1" x14ac:dyDescent="0.35">
      <c r="A62" s="6">
        <v>31</v>
      </c>
      <c r="B62" s="6">
        <v>2365</v>
      </c>
      <c r="C62" s="6" t="s">
        <v>29</v>
      </c>
      <c r="D62" s="6" t="s">
        <v>30</v>
      </c>
      <c r="E62" s="6" t="s">
        <v>151</v>
      </c>
      <c r="F62" s="9">
        <v>42948</v>
      </c>
      <c r="G62" s="6">
        <v>3</v>
      </c>
      <c r="H62" s="6">
        <v>2</v>
      </c>
      <c r="I62" s="6">
        <v>365</v>
      </c>
      <c r="J62" s="6">
        <v>2</v>
      </c>
      <c r="K62" s="6">
        <v>2</v>
      </c>
      <c r="L62" s="6">
        <v>0</v>
      </c>
      <c r="M62" s="6">
        <v>0</v>
      </c>
      <c r="N62" s="6">
        <v>0</v>
      </c>
      <c r="O62" s="6">
        <v>2</v>
      </c>
      <c r="P62" s="6">
        <v>1</v>
      </c>
      <c r="Q62" s="6">
        <v>0</v>
      </c>
      <c r="R62" s="6">
        <v>6</v>
      </c>
      <c r="S62" s="6">
        <v>5</v>
      </c>
      <c r="T62" s="6">
        <v>2</v>
      </c>
      <c r="U62" s="6">
        <v>0</v>
      </c>
      <c r="V62" s="6">
        <v>18</v>
      </c>
      <c r="W62" s="6">
        <v>1</v>
      </c>
      <c r="X62" s="6">
        <v>0</v>
      </c>
      <c r="Y62" s="6">
        <v>0</v>
      </c>
      <c r="Z62" s="6">
        <v>0</v>
      </c>
      <c r="AA62" s="6">
        <v>0</v>
      </c>
      <c r="AB62" s="6">
        <v>0</v>
      </c>
      <c r="AC62" s="6">
        <v>0</v>
      </c>
      <c r="AD62" s="6">
        <v>0</v>
      </c>
      <c r="AE62" s="6">
        <v>0</v>
      </c>
      <c r="AF62" s="6">
        <v>0</v>
      </c>
      <c r="AG62" s="6">
        <v>0</v>
      </c>
      <c r="AH62" s="6">
        <v>0.1</v>
      </c>
      <c r="AI62" s="6">
        <v>1</v>
      </c>
      <c r="AJ62" s="6">
        <v>0</v>
      </c>
      <c r="AK62" s="6">
        <v>0</v>
      </c>
      <c r="AL62" s="6">
        <v>0</v>
      </c>
      <c r="AM62" s="6">
        <v>0</v>
      </c>
      <c r="AN62" s="8">
        <f t="shared" si="4"/>
        <v>1</v>
      </c>
      <c r="AO62" s="8">
        <f t="shared" si="1"/>
        <v>3</v>
      </c>
    </row>
    <row r="63" spans="1:41" ht="12.75" customHeight="1" x14ac:dyDescent="0.35">
      <c r="A63" s="6">
        <v>31</v>
      </c>
      <c r="B63" s="6">
        <v>2365</v>
      </c>
      <c r="C63" s="6" t="s">
        <v>29</v>
      </c>
      <c r="D63" s="6" t="s">
        <v>30</v>
      </c>
      <c r="E63" s="6" t="s">
        <v>1564</v>
      </c>
      <c r="F63" s="9">
        <v>42949</v>
      </c>
      <c r="G63" s="6">
        <v>0</v>
      </c>
      <c r="H63" s="6">
        <v>0</v>
      </c>
      <c r="I63" s="6">
        <v>2</v>
      </c>
      <c r="J63" s="6">
        <v>365</v>
      </c>
      <c r="K63" s="6">
        <v>0</v>
      </c>
      <c r="L63" s="6">
        <v>0</v>
      </c>
      <c r="M63" s="6">
        <v>0</v>
      </c>
      <c r="N63" s="6">
        <v>0</v>
      </c>
      <c r="O63" s="6">
        <v>0</v>
      </c>
      <c r="P63" s="6">
        <v>0</v>
      </c>
      <c r="Q63" s="6">
        <v>0</v>
      </c>
      <c r="R63" s="6">
        <v>6</v>
      </c>
      <c r="S63" s="6">
        <v>5</v>
      </c>
      <c r="T63" s="6">
        <v>2</v>
      </c>
      <c r="U63" s="6">
        <v>0</v>
      </c>
      <c r="V63" s="6">
        <v>18</v>
      </c>
      <c r="W63" s="6">
        <v>1</v>
      </c>
      <c r="X63" s="6">
        <v>0</v>
      </c>
      <c r="Y63" s="6">
        <v>0</v>
      </c>
      <c r="Z63" s="6">
        <v>2</v>
      </c>
      <c r="AA63" s="6">
        <v>1</v>
      </c>
      <c r="AB63" s="6">
        <v>0</v>
      </c>
      <c r="AC63" s="6">
        <v>0</v>
      </c>
      <c r="AD63" s="6">
        <v>0</v>
      </c>
      <c r="AE63" s="6">
        <v>0</v>
      </c>
      <c r="AF63" s="6">
        <v>0</v>
      </c>
      <c r="AG63" s="6">
        <v>0</v>
      </c>
      <c r="AH63" s="6">
        <v>0</v>
      </c>
      <c r="AI63" s="6">
        <v>0</v>
      </c>
      <c r="AJ63" s="6">
        <v>0</v>
      </c>
      <c r="AK63" s="6">
        <v>0</v>
      </c>
      <c r="AL63" s="6">
        <v>0</v>
      </c>
      <c r="AM63" s="6">
        <v>0</v>
      </c>
      <c r="AN63" s="8">
        <f t="shared" si="4"/>
        <v>1</v>
      </c>
      <c r="AO63" s="8">
        <f t="shared" si="1"/>
        <v>3</v>
      </c>
    </row>
    <row r="64" spans="1:41" ht="12.75" customHeight="1" x14ac:dyDescent="0.35">
      <c r="A64" s="6">
        <v>32</v>
      </c>
      <c r="B64" s="6">
        <v>2365</v>
      </c>
      <c r="C64" s="6" t="s">
        <v>29</v>
      </c>
      <c r="D64" s="6" t="s">
        <v>30</v>
      </c>
      <c r="E64" s="6" t="s">
        <v>154</v>
      </c>
      <c r="F64" s="9">
        <v>43101.01</v>
      </c>
      <c r="G64" s="6">
        <v>4.4000000000000004</v>
      </c>
      <c r="H64" s="6">
        <v>2</v>
      </c>
      <c r="I64" s="6">
        <v>365</v>
      </c>
      <c r="J64" s="6">
        <v>2</v>
      </c>
      <c r="K64" s="6">
        <v>3</v>
      </c>
      <c r="L64" s="6">
        <v>0</v>
      </c>
      <c r="M64" s="6">
        <v>1</v>
      </c>
      <c r="N64" s="6">
        <v>0</v>
      </c>
      <c r="O64" s="6">
        <v>1</v>
      </c>
      <c r="P64" s="6">
        <v>1</v>
      </c>
      <c r="Q64" s="6">
        <v>0</v>
      </c>
      <c r="R64" s="6">
        <v>6</v>
      </c>
      <c r="S64" s="6">
        <v>5</v>
      </c>
      <c r="T64" s="6">
        <v>2</v>
      </c>
      <c r="U64" s="6">
        <v>17</v>
      </c>
      <c r="V64" s="6">
        <v>18</v>
      </c>
      <c r="W64" s="6">
        <v>2</v>
      </c>
      <c r="X64" s="6">
        <v>0</v>
      </c>
      <c r="Y64" s="6">
        <v>0</v>
      </c>
      <c r="Z64" s="6">
        <v>0</v>
      </c>
      <c r="AA64" s="6">
        <v>0</v>
      </c>
      <c r="AB64" s="6">
        <v>0</v>
      </c>
      <c r="AC64" s="6">
        <v>0</v>
      </c>
      <c r="AD64" s="6">
        <v>0</v>
      </c>
      <c r="AE64" s="6">
        <v>0</v>
      </c>
      <c r="AF64" s="6">
        <v>0</v>
      </c>
      <c r="AG64" s="6">
        <v>0</v>
      </c>
      <c r="AH64" s="6">
        <v>0.1</v>
      </c>
      <c r="AI64" s="6">
        <v>1</v>
      </c>
      <c r="AJ64" s="6">
        <v>0</v>
      </c>
      <c r="AK64" s="6">
        <v>0</v>
      </c>
      <c r="AL64" s="6">
        <v>0</v>
      </c>
      <c r="AM64" s="6">
        <v>0</v>
      </c>
      <c r="AN64" s="8">
        <f t="shared" si="4"/>
        <v>2</v>
      </c>
      <c r="AO64" s="8">
        <f t="shared" si="1"/>
        <v>3</v>
      </c>
    </row>
    <row r="65" spans="1:41" ht="12.75" customHeight="1" x14ac:dyDescent="0.35">
      <c r="A65" s="6">
        <v>32</v>
      </c>
      <c r="B65" s="6">
        <v>2365</v>
      </c>
      <c r="C65" s="6" t="s">
        <v>29</v>
      </c>
      <c r="D65" s="6" t="s">
        <v>30</v>
      </c>
      <c r="E65" s="6" t="s">
        <v>1564</v>
      </c>
      <c r="F65" s="9">
        <v>43102.01</v>
      </c>
      <c r="G65" s="6">
        <v>0</v>
      </c>
      <c r="H65" s="6">
        <v>0</v>
      </c>
      <c r="I65" s="6">
        <v>2</v>
      </c>
      <c r="J65" s="6">
        <v>365</v>
      </c>
      <c r="K65" s="6">
        <v>0</v>
      </c>
      <c r="L65" s="6">
        <v>0</v>
      </c>
      <c r="M65" s="6">
        <v>0</v>
      </c>
      <c r="N65" s="6">
        <v>0</v>
      </c>
      <c r="O65" s="6">
        <v>0</v>
      </c>
      <c r="P65" s="6">
        <v>0</v>
      </c>
      <c r="Q65" s="6">
        <v>0</v>
      </c>
      <c r="R65" s="6">
        <v>6</v>
      </c>
      <c r="S65" s="6">
        <v>5</v>
      </c>
      <c r="T65" s="6">
        <v>2</v>
      </c>
      <c r="U65" s="6">
        <v>17</v>
      </c>
      <c r="V65" s="6">
        <v>18</v>
      </c>
      <c r="W65" s="6">
        <v>2</v>
      </c>
      <c r="X65" s="6">
        <v>0</v>
      </c>
      <c r="Y65" s="6">
        <v>0</v>
      </c>
      <c r="Z65" s="6">
        <v>2</v>
      </c>
      <c r="AA65" s="6">
        <v>1</v>
      </c>
      <c r="AB65" s="6">
        <v>0</v>
      </c>
      <c r="AC65" s="6">
        <v>0</v>
      </c>
      <c r="AD65" s="6">
        <v>0</v>
      </c>
      <c r="AE65" s="6">
        <v>0</v>
      </c>
      <c r="AF65" s="6">
        <v>0</v>
      </c>
      <c r="AG65" s="6">
        <v>0</v>
      </c>
      <c r="AH65" s="6">
        <v>0.1</v>
      </c>
      <c r="AI65" s="6">
        <v>1</v>
      </c>
      <c r="AJ65" s="6">
        <v>0</v>
      </c>
      <c r="AK65" s="6">
        <v>0</v>
      </c>
      <c r="AL65" s="6">
        <v>0</v>
      </c>
      <c r="AM65" s="6">
        <v>0</v>
      </c>
      <c r="AN65" s="8">
        <f t="shared" si="4"/>
        <v>2</v>
      </c>
      <c r="AO65" s="8">
        <f t="shared" si="1"/>
        <v>4</v>
      </c>
    </row>
    <row r="66" spans="1:41" ht="12.75" customHeight="1" x14ac:dyDescent="0.35">
      <c r="A66" s="6">
        <v>33</v>
      </c>
      <c r="B66" s="6">
        <v>2365</v>
      </c>
      <c r="C66" s="6" t="s">
        <v>29</v>
      </c>
      <c r="D66" s="6" t="s">
        <v>30</v>
      </c>
      <c r="E66" s="6" t="s">
        <v>158</v>
      </c>
      <c r="F66" s="9">
        <v>43101.02</v>
      </c>
      <c r="G66" s="6">
        <v>4.2</v>
      </c>
      <c r="H66" s="6">
        <v>2</v>
      </c>
      <c r="I66" s="6">
        <v>365</v>
      </c>
      <c r="J66" s="6">
        <v>2</v>
      </c>
      <c r="K66" s="6">
        <v>3</v>
      </c>
      <c r="L66" s="6">
        <v>0</v>
      </c>
      <c r="M66" s="6">
        <v>1</v>
      </c>
      <c r="N66" s="6">
        <v>0</v>
      </c>
      <c r="O66" s="6">
        <v>4</v>
      </c>
      <c r="P66" s="6">
        <v>4</v>
      </c>
      <c r="Q66" s="6">
        <v>0</v>
      </c>
      <c r="R66" s="6">
        <v>6</v>
      </c>
      <c r="S66" s="6">
        <v>5</v>
      </c>
      <c r="T66" s="6">
        <v>2</v>
      </c>
      <c r="U66" s="6">
        <v>17</v>
      </c>
      <c r="V66" s="6">
        <v>18</v>
      </c>
      <c r="W66" s="6">
        <v>2</v>
      </c>
      <c r="X66" s="6">
        <v>0</v>
      </c>
      <c r="Y66" s="6">
        <v>0</v>
      </c>
      <c r="Z66" s="6">
        <v>0</v>
      </c>
      <c r="AA66" s="6">
        <v>0</v>
      </c>
      <c r="AB66" s="6">
        <v>0</v>
      </c>
      <c r="AC66" s="6">
        <v>0</v>
      </c>
      <c r="AD66" s="6">
        <v>0</v>
      </c>
      <c r="AE66" s="6">
        <v>0</v>
      </c>
      <c r="AF66" s="6">
        <v>0</v>
      </c>
      <c r="AG66" s="6">
        <v>0</v>
      </c>
      <c r="AH66" s="6">
        <v>0.1</v>
      </c>
      <c r="AI66" s="6">
        <v>1</v>
      </c>
      <c r="AJ66" s="6">
        <v>0</v>
      </c>
      <c r="AK66" s="6">
        <v>0</v>
      </c>
      <c r="AL66" s="6">
        <v>0</v>
      </c>
      <c r="AM66" s="6">
        <v>0</v>
      </c>
      <c r="AN66" s="8">
        <f t="shared" si="4"/>
        <v>2</v>
      </c>
      <c r="AO66" s="8">
        <f t="shared" si="1"/>
        <v>3</v>
      </c>
    </row>
    <row r="67" spans="1:41" ht="12.75" customHeight="1" x14ac:dyDescent="0.35">
      <c r="A67" s="6">
        <v>33</v>
      </c>
      <c r="B67" s="6">
        <v>2365</v>
      </c>
      <c r="C67" s="6" t="s">
        <v>29</v>
      </c>
      <c r="D67" s="6" t="s">
        <v>30</v>
      </c>
      <c r="E67" s="6" t="s">
        <v>1564</v>
      </c>
      <c r="F67" s="9">
        <v>43102.02</v>
      </c>
      <c r="G67" s="6">
        <v>0</v>
      </c>
      <c r="H67" s="6">
        <v>0</v>
      </c>
      <c r="I67" s="6">
        <v>2</v>
      </c>
      <c r="J67" s="6">
        <v>365</v>
      </c>
      <c r="K67" s="6">
        <v>0</v>
      </c>
      <c r="L67" s="6">
        <v>0</v>
      </c>
      <c r="M67" s="6">
        <v>0</v>
      </c>
      <c r="N67" s="6">
        <v>0</v>
      </c>
      <c r="O67" s="6">
        <v>0</v>
      </c>
      <c r="P67" s="6">
        <v>0</v>
      </c>
      <c r="Q67" s="6">
        <v>0</v>
      </c>
      <c r="R67" s="6">
        <v>6</v>
      </c>
      <c r="S67" s="6">
        <v>5</v>
      </c>
      <c r="T67" s="6">
        <v>2</v>
      </c>
      <c r="U67" s="6">
        <v>17</v>
      </c>
      <c r="V67" s="6">
        <v>18</v>
      </c>
      <c r="W67" s="6">
        <v>2</v>
      </c>
      <c r="X67" s="6">
        <v>0</v>
      </c>
      <c r="Y67" s="6">
        <v>0</v>
      </c>
      <c r="Z67" s="6">
        <v>2</v>
      </c>
      <c r="AA67" s="6">
        <v>1</v>
      </c>
      <c r="AB67" s="6">
        <v>0</v>
      </c>
      <c r="AC67" s="6">
        <v>0</v>
      </c>
      <c r="AD67" s="6">
        <v>0</v>
      </c>
      <c r="AE67" s="6">
        <v>0</v>
      </c>
      <c r="AF67" s="6">
        <v>0</v>
      </c>
      <c r="AG67" s="6">
        <v>0</v>
      </c>
      <c r="AH67" s="6">
        <v>0.1</v>
      </c>
      <c r="AI67" s="6">
        <v>1</v>
      </c>
      <c r="AJ67" s="6">
        <v>0</v>
      </c>
      <c r="AK67" s="6">
        <v>0</v>
      </c>
      <c r="AL67" s="6">
        <v>0</v>
      </c>
      <c r="AM67" s="6">
        <v>0</v>
      </c>
      <c r="AN67" s="8">
        <f t="shared" si="4"/>
        <v>2</v>
      </c>
      <c r="AO67" s="8">
        <f t="shared" ref="AO67:AO130" si="45">SUM($T67+$AA67+$AI67)</f>
        <v>4</v>
      </c>
    </row>
    <row r="68" spans="1:41" x14ac:dyDescent="0.35">
      <c r="A68" s="6">
        <v>34</v>
      </c>
      <c r="B68" s="6">
        <v>2365</v>
      </c>
      <c r="C68" s="6" t="s">
        <v>29</v>
      </c>
      <c r="D68" s="6" t="s">
        <v>30</v>
      </c>
      <c r="E68" s="6" t="s">
        <v>160</v>
      </c>
      <c r="F68" s="9">
        <v>43101.03</v>
      </c>
      <c r="G68" s="6">
        <v>3</v>
      </c>
      <c r="H68" s="6">
        <v>2</v>
      </c>
      <c r="I68" s="6">
        <v>365</v>
      </c>
      <c r="J68" s="6">
        <v>2</v>
      </c>
      <c r="K68" s="6">
        <v>3</v>
      </c>
      <c r="L68" s="6">
        <v>0</v>
      </c>
      <c r="M68" s="6">
        <v>1</v>
      </c>
      <c r="N68" s="6">
        <v>0</v>
      </c>
      <c r="O68" s="6">
        <v>4</v>
      </c>
      <c r="P68" s="6">
        <v>4</v>
      </c>
      <c r="Q68" s="6">
        <v>0</v>
      </c>
      <c r="R68" s="6">
        <v>6</v>
      </c>
      <c r="S68" s="6">
        <v>5</v>
      </c>
      <c r="T68" s="6">
        <v>2</v>
      </c>
      <c r="U68" s="6">
        <v>17</v>
      </c>
      <c r="V68" s="6">
        <v>18</v>
      </c>
      <c r="W68" s="6">
        <v>2</v>
      </c>
      <c r="X68" s="6">
        <v>0</v>
      </c>
      <c r="Y68" s="6">
        <v>0</v>
      </c>
      <c r="Z68" s="6">
        <v>0</v>
      </c>
      <c r="AA68" s="6">
        <v>0</v>
      </c>
      <c r="AB68" s="6">
        <v>0</v>
      </c>
      <c r="AC68" s="6">
        <v>0</v>
      </c>
      <c r="AD68" s="6">
        <v>0</v>
      </c>
      <c r="AE68" s="6">
        <v>0</v>
      </c>
      <c r="AF68" s="6">
        <v>0</v>
      </c>
      <c r="AG68" s="6">
        <v>0</v>
      </c>
      <c r="AH68" s="6">
        <v>0.1</v>
      </c>
      <c r="AI68" s="6">
        <v>1</v>
      </c>
      <c r="AJ68" s="6">
        <v>0</v>
      </c>
      <c r="AK68" s="6">
        <v>0</v>
      </c>
      <c r="AL68" s="6">
        <v>0</v>
      </c>
      <c r="AM68" s="6">
        <v>0</v>
      </c>
      <c r="AN68" s="8">
        <f t="shared" ref="AN68:AN131" si="46">SUM($W68,$AE68,$AM68)</f>
        <v>2</v>
      </c>
      <c r="AO68" s="8">
        <f t="shared" si="45"/>
        <v>3</v>
      </c>
    </row>
    <row r="69" spans="1:41" x14ac:dyDescent="0.35">
      <c r="A69" s="6">
        <v>34</v>
      </c>
      <c r="B69" s="6">
        <v>2365</v>
      </c>
      <c r="C69" s="6" t="s">
        <v>29</v>
      </c>
      <c r="D69" s="6" t="s">
        <v>30</v>
      </c>
      <c r="E69" s="6" t="s">
        <v>1564</v>
      </c>
      <c r="F69" s="9">
        <v>43102.03</v>
      </c>
      <c r="G69" s="6">
        <v>0</v>
      </c>
      <c r="H69" s="6">
        <v>0</v>
      </c>
      <c r="I69" s="6">
        <v>2</v>
      </c>
      <c r="J69" s="6">
        <v>365</v>
      </c>
      <c r="K69" s="6">
        <v>0</v>
      </c>
      <c r="L69" s="6">
        <v>0</v>
      </c>
      <c r="M69" s="6">
        <v>0</v>
      </c>
      <c r="N69" s="6">
        <v>0</v>
      </c>
      <c r="O69" s="6">
        <v>0</v>
      </c>
      <c r="P69" s="6">
        <v>0</v>
      </c>
      <c r="Q69" s="6">
        <v>0</v>
      </c>
      <c r="R69" s="6">
        <v>6</v>
      </c>
      <c r="S69" s="6">
        <v>5</v>
      </c>
      <c r="T69" s="6">
        <v>2</v>
      </c>
      <c r="U69" s="6">
        <v>17</v>
      </c>
      <c r="V69" s="6">
        <v>18</v>
      </c>
      <c r="W69" s="6">
        <v>2</v>
      </c>
      <c r="X69" s="6">
        <v>0</v>
      </c>
      <c r="Y69" s="6">
        <v>0</v>
      </c>
      <c r="Z69" s="6">
        <v>2</v>
      </c>
      <c r="AA69" s="6">
        <v>1</v>
      </c>
      <c r="AB69" s="6">
        <v>0</v>
      </c>
      <c r="AC69" s="6">
        <v>0</v>
      </c>
      <c r="AD69" s="6">
        <v>0</v>
      </c>
      <c r="AE69" s="6">
        <v>0</v>
      </c>
      <c r="AF69" s="6">
        <v>0</v>
      </c>
      <c r="AG69" s="6">
        <v>0</v>
      </c>
      <c r="AH69" s="6">
        <v>0.1</v>
      </c>
      <c r="AI69" s="6">
        <v>1</v>
      </c>
      <c r="AJ69" s="6">
        <v>0</v>
      </c>
      <c r="AK69" s="6">
        <v>0</v>
      </c>
      <c r="AL69" s="6">
        <v>0</v>
      </c>
      <c r="AM69" s="6">
        <v>0</v>
      </c>
      <c r="AN69" s="8">
        <f t="shared" si="46"/>
        <v>2</v>
      </c>
      <c r="AO69" s="8">
        <f t="shared" si="45"/>
        <v>4</v>
      </c>
    </row>
    <row r="70" spans="1:41" x14ac:dyDescent="0.35">
      <c r="A70" s="6">
        <v>35</v>
      </c>
      <c r="B70" s="6">
        <v>2365</v>
      </c>
      <c r="C70" s="6" t="s">
        <v>29</v>
      </c>
      <c r="D70" s="6" t="s">
        <v>30</v>
      </c>
      <c r="E70" s="6" t="s">
        <v>162</v>
      </c>
      <c r="F70" s="9">
        <v>43327</v>
      </c>
      <c r="G70" s="6">
        <v>3</v>
      </c>
      <c r="H70" s="6">
        <v>2</v>
      </c>
      <c r="I70" s="6">
        <v>365</v>
      </c>
      <c r="J70" s="6">
        <v>2</v>
      </c>
      <c r="K70" s="6">
        <v>2</v>
      </c>
      <c r="L70" s="6">
        <v>0</v>
      </c>
      <c r="M70" s="6">
        <v>0</v>
      </c>
      <c r="N70" s="6">
        <v>0</v>
      </c>
      <c r="O70" s="6">
        <v>2</v>
      </c>
      <c r="P70" s="6">
        <v>2</v>
      </c>
      <c r="Q70" s="6">
        <v>0</v>
      </c>
      <c r="R70" s="6">
        <v>6</v>
      </c>
      <c r="S70" s="6">
        <v>0</v>
      </c>
      <c r="T70" s="6">
        <v>1</v>
      </c>
      <c r="U70" s="6">
        <v>17</v>
      </c>
      <c r="V70" s="6">
        <v>18</v>
      </c>
      <c r="W70" s="6">
        <v>2</v>
      </c>
      <c r="X70" s="6">
        <v>0</v>
      </c>
      <c r="Y70" s="6">
        <v>0</v>
      </c>
      <c r="Z70" s="6">
        <v>0</v>
      </c>
      <c r="AA70" s="6">
        <v>0</v>
      </c>
      <c r="AB70" s="6">
        <v>0</v>
      </c>
      <c r="AC70" s="6">
        <v>0</v>
      </c>
      <c r="AD70" s="6">
        <v>17.399999999999999</v>
      </c>
      <c r="AE70" s="6">
        <v>1</v>
      </c>
      <c r="AF70" s="6">
        <v>0</v>
      </c>
      <c r="AG70" s="6">
        <v>0</v>
      </c>
      <c r="AH70" s="6">
        <v>0.1</v>
      </c>
      <c r="AI70" s="6">
        <v>1</v>
      </c>
      <c r="AJ70" s="6">
        <v>0</v>
      </c>
      <c r="AK70" s="6">
        <v>0</v>
      </c>
      <c r="AL70" s="6">
        <v>0</v>
      </c>
      <c r="AM70" s="6">
        <v>0</v>
      </c>
      <c r="AN70" s="8">
        <f t="shared" si="46"/>
        <v>3</v>
      </c>
      <c r="AO70" s="8">
        <f t="shared" si="45"/>
        <v>2</v>
      </c>
    </row>
    <row r="71" spans="1:41" ht="12.75" customHeight="1" x14ac:dyDescent="0.35">
      <c r="A71" s="6">
        <v>35</v>
      </c>
      <c r="B71" s="6">
        <v>2365</v>
      </c>
      <c r="C71" s="6" t="s">
        <v>29</v>
      </c>
      <c r="D71" s="6" t="s">
        <v>30</v>
      </c>
      <c r="E71" s="6" t="s">
        <v>168</v>
      </c>
      <c r="F71" s="9">
        <v>43344</v>
      </c>
      <c r="G71" s="6">
        <v>3</v>
      </c>
      <c r="H71" s="6">
        <v>2</v>
      </c>
      <c r="I71" s="6">
        <v>2</v>
      </c>
      <c r="J71" s="6">
        <v>365</v>
      </c>
      <c r="K71" s="6">
        <v>1</v>
      </c>
      <c r="L71" s="6">
        <v>1</v>
      </c>
      <c r="M71" s="6">
        <v>1</v>
      </c>
      <c r="N71" s="6">
        <v>0</v>
      </c>
      <c r="O71" s="6">
        <v>2</v>
      </c>
      <c r="P71" s="6">
        <v>5</v>
      </c>
      <c r="Q71" s="6">
        <v>1</v>
      </c>
      <c r="R71" s="6">
        <v>6</v>
      </c>
      <c r="S71" s="6">
        <v>5</v>
      </c>
      <c r="T71" s="6">
        <v>2</v>
      </c>
      <c r="U71" s="6">
        <v>0</v>
      </c>
      <c r="V71" s="6">
        <v>0</v>
      </c>
      <c r="W71" s="6">
        <v>0</v>
      </c>
      <c r="X71" s="6">
        <v>0</v>
      </c>
      <c r="Y71" s="6">
        <v>0</v>
      </c>
      <c r="Z71" s="6">
        <v>2</v>
      </c>
      <c r="AA71" s="6">
        <v>1</v>
      </c>
      <c r="AB71" s="6">
        <v>0</v>
      </c>
      <c r="AC71" s="6">
        <v>0</v>
      </c>
      <c r="AD71" s="6">
        <v>0</v>
      </c>
      <c r="AE71" s="6">
        <v>0</v>
      </c>
      <c r="AF71" s="6">
        <v>0</v>
      </c>
      <c r="AG71" s="6">
        <v>0</v>
      </c>
      <c r="AH71" s="6">
        <v>0</v>
      </c>
      <c r="AI71" s="6">
        <v>0</v>
      </c>
      <c r="AJ71" s="6">
        <v>0</v>
      </c>
      <c r="AK71" s="6">
        <v>17.399999999999999</v>
      </c>
      <c r="AL71" s="6">
        <v>0</v>
      </c>
      <c r="AM71" s="6">
        <v>1</v>
      </c>
      <c r="AN71" s="8">
        <f t="shared" si="46"/>
        <v>1</v>
      </c>
      <c r="AO71" s="8">
        <f t="shared" si="45"/>
        <v>3</v>
      </c>
    </row>
    <row r="72" spans="1:41" ht="12.75" customHeight="1" x14ac:dyDescent="0.35">
      <c r="A72" s="6">
        <v>36</v>
      </c>
      <c r="B72" s="6">
        <v>2365</v>
      </c>
      <c r="C72" s="6" t="s">
        <v>29</v>
      </c>
      <c r="D72" s="6" t="s">
        <v>30</v>
      </c>
      <c r="E72" s="6" t="s">
        <v>166</v>
      </c>
      <c r="F72" s="9">
        <v>43327.01</v>
      </c>
      <c r="G72" s="6">
        <v>3</v>
      </c>
      <c r="H72" s="6">
        <v>1</v>
      </c>
      <c r="I72" s="6">
        <v>365</v>
      </c>
      <c r="J72" s="6">
        <v>2</v>
      </c>
      <c r="K72" s="6">
        <v>2</v>
      </c>
      <c r="L72" s="6">
        <v>0</v>
      </c>
      <c r="M72" s="6">
        <v>0</v>
      </c>
      <c r="N72" s="6">
        <v>0</v>
      </c>
      <c r="O72" s="6">
        <v>2</v>
      </c>
      <c r="P72" s="6">
        <v>2</v>
      </c>
      <c r="Q72" s="6">
        <v>0</v>
      </c>
      <c r="R72" s="6">
        <v>6</v>
      </c>
      <c r="S72" s="6">
        <v>0</v>
      </c>
      <c r="T72" s="6">
        <v>1</v>
      </c>
      <c r="U72" s="6">
        <v>17</v>
      </c>
      <c r="V72" s="6">
        <v>18</v>
      </c>
      <c r="W72" s="6">
        <v>2</v>
      </c>
      <c r="X72" s="6">
        <v>0</v>
      </c>
      <c r="Y72" s="6">
        <v>0</v>
      </c>
      <c r="Z72" s="6">
        <v>0</v>
      </c>
      <c r="AA72" s="6">
        <v>0</v>
      </c>
      <c r="AB72" s="6">
        <v>0</v>
      </c>
      <c r="AC72" s="6">
        <v>0</v>
      </c>
      <c r="AD72" s="6">
        <v>17.399999999999999</v>
      </c>
      <c r="AE72" s="6">
        <v>1</v>
      </c>
      <c r="AF72" s="6">
        <v>0</v>
      </c>
      <c r="AG72" s="6">
        <v>0</v>
      </c>
      <c r="AH72" s="6">
        <v>0.1</v>
      </c>
      <c r="AI72" s="6">
        <v>1</v>
      </c>
      <c r="AJ72" s="6">
        <v>0</v>
      </c>
      <c r="AK72" s="6">
        <v>0</v>
      </c>
      <c r="AL72" s="6">
        <v>0</v>
      </c>
      <c r="AM72" s="6">
        <v>0</v>
      </c>
      <c r="AN72" s="8">
        <f t="shared" si="46"/>
        <v>3</v>
      </c>
      <c r="AO72" s="8">
        <f t="shared" si="45"/>
        <v>2</v>
      </c>
    </row>
    <row r="73" spans="1:41" ht="12.75" customHeight="1" x14ac:dyDescent="0.35">
      <c r="A73" s="6">
        <v>36</v>
      </c>
      <c r="B73" s="6">
        <v>2365</v>
      </c>
      <c r="C73" s="6" t="s">
        <v>29</v>
      </c>
      <c r="D73" s="6" t="s">
        <v>30</v>
      </c>
      <c r="E73" s="6" t="s">
        <v>168</v>
      </c>
      <c r="F73" s="9">
        <v>43344.01</v>
      </c>
      <c r="G73" s="6">
        <v>3</v>
      </c>
      <c r="H73" s="6">
        <v>2</v>
      </c>
      <c r="I73" s="6">
        <v>2</v>
      </c>
      <c r="J73" s="6">
        <v>365</v>
      </c>
      <c r="K73" s="6">
        <v>1</v>
      </c>
      <c r="L73" s="6">
        <v>1</v>
      </c>
      <c r="M73" s="6">
        <v>1</v>
      </c>
      <c r="N73" s="6">
        <v>0</v>
      </c>
      <c r="O73" s="6">
        <v>2</v>
      </c>
      <c r="P73" s="6">
        <v>5</v>
      </c>
      <c r="Q73" s="6">
        <v>1</v>
      </c>
      <c r="R73" s="6">
        <v>6</v>
      </c>
      <c r="S73" s="6">
        <v>5</v>
      </c>
      <c r="T73" s="6">
        <v>2</v>
      </c>
      <c r="U73" s="6">
        <v>0</v>
      </c>
      <c r="V73" s="6">
        <v>0</v>
      </c>
      <c r="W73" s="6">
        <v>0</v>
      </c>
      <c r="X73" s="6">
        <v>0</v>
      </c>
      <c r="Y73" s="6">
        <v>0</v>
      </c>
      <c r="Z73" s="6">
        <v>2</v>
      </c>
      <c r="AA73" s="6">
        <v>1</v>
      </c>
      <c r="AB73" s="6">
        <v>0</v>
      </c>
      <c r="AC73" s="6">
        <v>0</v>
      </c>
      <c r="AD73" s="6">
        <v>0</v>
      </c>
      <c r="AE73" s="6">
        <v>0</v>
      </c>
      <c r="AF73" s="6">
        <v>0</v>
      </c>
      <c r="AG73" s="6">
        <v>0</v>
      </c>
      <c r="AH73" s="6">
        <v>0</v>
      </c>
      <c r="AI73" s="6">
        <v>0</v>
      </c>
      <c r="AJ73" s="6">
        <v>0</v>
      </c>
      <c r="AK73" s="6">
        <v>17.399999999999999</v>
      </c>
      <c r="AL73" s="6">
        <v>0</v>
      </c>
      <c r="AM73" s="6">
        <v>1</v>
      </c>
      <c r="AN73" s="8">
        <f t="shared" si="46"/>
        <v>1</v>
      </c>
      <c r="AO73" s="8">
        <f t="shared" si="45"/>
        <v>3</v>
      </c>
    </row>
    <row r="74" spans="1:41" ht="12.75" customHeight="1" x14ac:dyDescent="0.35">
      <c r="A74" s="6">
        <v>37</v>
      </c>
      <c r="B74" s="6">
        <v>2365</v>
      </c>
      <c r="C74" s="6" t="s">
        <v>29</v>
      </c>
      <c r="D74" s="6" t="s">
        <v>30</v>
      </c>
      <c r="E74" s="6" t="s">
        <v>168</v>
      </c>
      <c r="F74" s="9">
        <v>43344.02</v>
      </c>
      <c r="G74" s="6">
        <v>3</v>
      </c>
      <c r="H74" s="6">
        <v>2</v>
      </c>
      <c r="I74" s="6">
        <v>2</v>
      </c>
      <c r="J74" s="6">
        <v>365</v>
      </c>
      <c r="K74" s="6">
        <v>1</v>
      </c>
      <c r="L74" s="6">
        <v>1</v>
      </c>
      <c r="M74" s="6">
        <v>1</v>
      </c>
      <c r="N74" s="6">
        <v>0</v>
      </c>
      <c r="O74" s="6">
        <v>2</v>
      </c>
      <c r="P74" s="6">
        <v>5</v>
      </c>
      <c r="Q74" s="6">
        <v>1</v>
      </c>
      <c r="R74" s="6">
        <v>6</v>
      </c>
      <c r="S74" s="6">
        <v>5</v>
      </c>
      <c r="T74" s="6">
        <v>2</v>
      </c>
      <c r="U74" s="6">
        <v>0</v>
      </c>
      <c r="V74" s="6">
        <v>0</v>
      </c>
      <c r="W74" s="6">
        <v>0</v>
      </c>
      <c r="X74" s="6">
        <v>0</v>
      </c>
      <c r="Y74" s="6">
        <v>0</v>
      </c>
      <c r="Z74" s="6">
        <v>2</v>
      </c>
      <c r="AA74" s="6">
        <v>1</v>
      </c>
      <c r="AB74" s="6">
        <v>0</v>
      </c>
      <c r="AC74" s="6">
        <v>0</v>
      </c>
      <c r="AD74" s="6">
        <v>0</v>
      </c>
      <c r="AE74" s="6">
        <v>0</v>
      </c>
      <c r="AF74" s="6">
        <v>0</v>
      </c>
      <c r="AG74" s="6">
        <v>0</v>
      </c>
      <c r="AH74" s="6">
        <v>0</v>
      </c>
      <c r="AI74" s="6">
        <v>0</v>
      </c>
      <c r="AJ74" s="6">
        <v>0</v>
      </c>
      <c r="AK74" s="6">
        <v>17.399999999999999</v>
      </c>
      <c r="AL74" s="6">
        <v>0</v>
      </c>
      <c r="AM74" s="6">
        <v>1</v>
      </c>
      <c r="AN74" s="8">
        <f t="shared" si="46"/>
        <v>1</v>
      </c>
      <c r="AO74" s="8">
        <f t="shared" si="45"/>
        <v>3</v>
      </c>
    </row>
    <row r="75" spans="1:41" ht="12.75" customHeight="1" x14ac:dyDescent="0.35">
      <c r="A75" s="6">
        <v>37</v>
      </c>
      <c r="B75" s="6">
        <v>2365</v>
      </c>
      <c r="C75" s="6" t="s">
        <v>29</v>
      </c>
      <c r="D75" s="6" t="s">
        <v>30</v>
      </c>
      <c r="E75" s="6" t="s">
        <v>180</v>
      </c>
      <c r="F75" s="9">
        <v>43418</v>
      </c>
      <c r="G75" s="6">
        <v>3</v>
      </c>
      <c r="H75" s="6">
        <v>1</v>
      </c>
      <c r="I75" s="6">
        <v>365</v>
      </c>
      <c r="J75" s="6">
        <v>2</v>
      </c>
      <c r="K75" s="6">
        <v>2</v>
      </c>
      <c r="L75" s="6">
        <v>0</v>
      </c>
      <c r="M75" s="6">
        <v>0</v>
      </c>
      <c r="N75" s="6">
        <v>0</v>
      </c>
      <c r="O75" s="6">
        <v>2</v>
      </c>
      <c r="P75" s="6">
        <v>2</v>
      </c>
      <c r="Q75" s="6">
        <v>0</v>
      </c>
      <c r="R75" s="6">
        <v>6</v>
      </c>
      <c r="S75" s="6">
        <v>5</v>
      </c>
      <c r="T75" s="6">
        <v>2</v>
      </c>
      <c r="U75" s="6">
        <v>17</v>
      </c>
      <c r="V75" s="6">
        <v>18</v>
      </c>
      <c r="W75" s="6">
        <v>2</v>
      </c>
      <c r="X75" s="6">
        <v>0</v>
      </c>
      <c r="Y75" s="6">
        <v>0</v>
      </c>
      <c r="Z75" s="6">
        <v>0</v>
      </c>
      <c r="AA75" s="6">
        <v>0</v>
      </c>
      <c r="AB75" s="6">
        <v>0</v>
      </c>
      <c r="AC75" s="6">
        <v>0</v>
      </c>
      <c r="AD75" s="6">
        <v>0</v>
      </c>
      <c r="AE75" s="6">
        <v>0</v>
      </c>
      <c r="AF75" s="6">
        <v>0</v>
      </c>
      <c r="AG75" s="6">
        <v>0</v>
      </c>
      <c r="AH75" s="6">
        <v>0</v>
      </c>
      <c r="AI75" s="6">
        <v>0</v>
      </c>
      <c r="AJ75" s="6">
        <v>0</v>
      </c>
      <c r="AK75" s="6">
        <v>17.399999999999999</v>
      </c>
      <c r="AL75" s="6">
        <v>0</v>
      </c>
      <c r="AM75" s="6">
        <v>1</v>
      </c>
      <c r="AN75" s="8">
        <f t="shared" si="46"/>
        <v>3</v>
      </c>
      <c r="AO75" s="8">
        <f t="shared" si="45"/>
        <v>2</v>
      </c>
    </row>
    <row r="76" spans="1:41" x14ac:dyDescent="0.35">
      <c r="A76" s="6">
        <v>38</v>
      </c>
      <c r="B76" s="6">
        <v>2365</v>
      </c>
      <c r="C76" s="6" t="s">
        <v>29</v>
      </c>
      <c r="D76" s="6" t="s">
        <v>30</v>
      </c>
      <c r="E76" s="6" t="s">
        <v>172</v>
      </c>
      <c r="F76" s="9">
        <v>43405.15</v>
      </c>
      <c r="G76" s="6">
        <v>4.0999999999999996</v>
      </c>
      <c r="H76" s="6">
        <v>2</v>
      </c>
      <c r="I76" s="6">
        <v>2</v>
      </c>
      <c r="J76" s="6">
        <v>365</v>
      </c>
      <c r="K76" s="6">
        <v>4</v>
      </c>
      <c r="L76" s="6">
        <v>1</v>
      </c>
      <c r="M76" s="6">
        <v>1</v>
      </c>
      <c r="N76" s="6">
        <v>0</v>
      </c>
      <c r="O76" s="6">
        <v>1</v>
      </c>
      <c r="P76" s="6">
        <v>4</v>
      </c>
      <c r="Q76" s="6">
        <v>1</v>
      </c>
      <c r="R76" s="6">
        <v>6</v>
      </c>
      <c r="S76" s="6">
        <v>5</v>
      </c>
      <c r="T76" s="6">
        <v>2</v>
      </c>
      <c r="U76" s="6">
        <v>17</v>
      </c>
      <c r="V76" s="6">
        <v>0</v>
      </c>
      <c r="W76" s="6">
        <v>1</v>
      </c>
      <c r="X76" s="6">
        <v>0</v>
      </c>
      <c r="Y76" s="6">
        <v>4.2</v>
      </c>
      <c r="Z76" s="6">
        <v>2</v>
      </c>
      <c r="AA76" s="6">
        <v>2</v>
      </c>
      <c r="AB76" s="6">
        <v>0</v>
      </c>
      <c r="AC76" s="6">
        <v>0</v>
      </c>
      <c r="AD76" s="6">
        <v>0</v>
      </c>
      <c r="AE76" s="6">
        <v>0</v>
      </c>
      <c r="AF76" s="6">
        <v>0</v>
      </c>
      <c r="AG76" s="6">
        <v>2.8</v>
      </c>
      <c r="AH76" s="6">
        <v>0</v>
      </c>
      <c r="AI76" s="6">
        <v>1</v>
      </c>
      <c r="AJ76" s="6">
        <v>0</v>
      </c>
      <c r="AK76" s="6">
        <v>17.399999999999999</v>
      </c>
      <c r="AL76" s="6">
        <v>0</v>
      </c>
      <c r="AM76" s="6">
        <v>1</v>
      </c>
      <c r="AN76" s="8">
        <f t="shared" si="46"/>
        <v>2</v>
      </c>
      <c r="AO76" s="8">
        <f t="shared" si="45"/>
        <v>5</v>
      </c>
    </row>
    <row r="77" spans="1:41" ht="12.75" customHeight="1" x14ac:dyDescent="0.35">
      <c r="A77" s="6">
        <v>38</v>
      </c>
      <c r="B77" s="6">
        <v>2365</v>
      </c>
      <c r="C77" s="6" t="s">
        <v>29</v>
      </c>
      <c r="D77" s="6" t="s">
        <v>30</v>
      </c>
      <c r="E77" s="6" t="s">
        <v>180</v>
      </c>
      <c r="F77" s="9">
        <v>43418.02</v>
      </c>
      <c r="G77" s="6">
        <v>3</v>
      </c>
      <c r="H77" s="6">
        <v>1</v>
      </c>
      <c r="I77" s="6">
        <v>365</v>
      </c>
      <c r="J77" s="6">
        <v>2</v>
      </c>
      <c r="K77" s="6">
        <v>2</v>
      </c>
      <c r="L77" s="6">
        <v>0</v>
      </c>
      <c r="M77" s="6">
        <v>0</v>
      </c>
      <c r="N77" s="6">
        <v>0</v>
      </c>
      <c r="O77" s="6">
        <v>2</v>
      </c>
      <c r="P77" s="6">
        <v>2</v>
      </c>
      <c r="Q77" s="6">
        <v>0</v>
      </c>
      <c r="R77" s="6">
        <v>6</v>
      </c>
      <c r="S77" s="6">
        <v>5</v>
      </c>
      <c r="T77" s="6">
        <v>2</v>
      </c>
      <c r="U77" s="6">
        <v>17</v>
      </c>
      <c r="V77" s="6">
        <v>18</v>
      </c>
      <c r="W77" s="6">
        <v>2</v>
      </c>
      <c r="X77" s="6">
        <v>0</v>
      </c>
      <c r="Y77" s="6">
        <v>0</v>
      </c>
      <c r="Z77" s="6">
        <v>0</v>
      </c>
      <c r="AA77" s="6">
        <v>0</v>
      </c>
      <c r="AB77" s="6">
        <v>0</v>
      </c>
      <c r="AC77" s="6">
        <v>0</v>
      </c>
      <c r="AD77" s="6">
        <v>0</v>
      </c>
      <c r="AE77" s="6">
        <v>0</v>
      </c>
      <c r="AF77" s="6">
        <v>0</v>
      </c>
      <c r="AG77" s="6">
        <v>0</v>
      </c>
      <c r="AH77" s="6">
        <v>0</v>
      </c>
      <c r="AI77" s="6">
        <v>0</v>
      </c>
      <c r="AJ77" s="6">
        <v>0</v>
      </c>
      <c r="AK77" s="6">
        <v>17.399999999999999</v>
      </c>
      <c r="AL77" s="6">
        <v>0</v>
      </c>
      <c r="AM77" s="6">
        <v>1</v>
      </c>
      <c r="AN77" s="8">
        <f t="shared" si="46"/>
        <v>3</v>
      </c>
      <c r="AO77" s="8">
        <f t="shared" si="45"/>
        <v>2</v>
      </c>
    </row>
    <row r="78" spans="1:41" x14ac:dyDescent="0.35">
      <c r="A78" s="6">
        <v>39</v>
      </c>
      <c r="B78" s="6">
        <v>2365</v>
      </c>
      <c r="C78" s="6" t="s">
        <v>29</v>
      </c>
      <c r="D78" s="6" t="s">
        <v>30</v>
      </c>
      <c r="E78" s="6" t="s">
        <v>175</v>
      </c>
      <c r="F78" s="9">
        <v>43405.01</v>
      </c>
      <c r="G78" s="6">
        <v>3</v>
      </c>
      <c r="H78" s="6">
        <v>2</v>
      </c>
      <c r="I78" s="6">
        <v>365</v>
      </c>
      <c r="J78" s="6">
        <v>2</v>
      </c>
      <c r="K78" s="6">
        <v>2</v>
      </c>
      <c r="L78" s="6">
        <v>0</v>
      </c>
      <c r="M78" s="6">
        <v>1</v>
      </c>
      <c r="N78" s="6">
        <v>0</v>
      </c>
      <c r="O78" s="6">
        <v>1</v>
      </c>
      <c r="P78" s="6">
        <v>4</v>
      </c>
      <c r="Q78" s="6">
        <v>1</v>
      </c>
      <c r="R78" s="6">
        <v>6</v>
      </c>
      <c r="S78" s="6">
        <v>5</v>
      </c>
      <c r="T78" s="6">
        <v>2</v>
      </c>
      <c r="U78" s="6">
        <v>17</v>
      </c>
      <c r="V78" s="6">
        <v>18</v>
      </c>
      <c r="W78" s="6">
        <v>2</v>
      </c>
      <c r="X78" s="6">
        <v>0</v>
      </c>
      <c r="Y78" s="6">
        <v>0</v>
      </c>
      <c r="Z78" s="6">
        <v>0</v>
      </c>
      <c r="AA78" s="6">
        <v>0</v>
      </c>
      <c r="AB78" s="6">
        <v>0</v>
      </c>
      <c r="AC78" s="6">
        <v>0</v>
      </c>
      <c r="AD78" s="6">
        <v>0</v>
      </c>
      <c r="AE78" s="6">
        <v>0</v>
      </c>
      <c r="AF78" s="6">
        <v>0</v>
      </c>
      <c r="AG78" s="6">
        <v>0</v>
      </c>
      <c r="AH78" s="6">
        <v>0</v>
      </c>
      <c r="AI78" s="6">
        <v>0</v>
      </c>
      <c r="AJ78" s="6">
        <v>0</v>
      </c>
      <c r="AK78" s="6">
        <v>17.399999999999999</v>
      </c>
      <c r="AL78" s="6">
        <v>0</v>
      </c>
      <c r="AM78" s="6">
        <v>1</v>
      </c>
      <c r="AN78" s="8">
        <f t="shared" si="46"/>
        <v>3</v>
      </c>
      <c r="AO78" s="8">
        <f t="shared" si="45"/>
        <v>2</v>
      </c>
    </row>
    <row r="79" spans="1:41" x14ac:dyDescent="0.35">
      <c r="A79" s="6">
        <v>39</v>
      </c>
      <c r="B79" s="6">
        <v>2365</v>
      </c>
      <c r="C79" s="6" t="s">
        <v>29</v>
      </c>
      <c r="D79" s="6" t="s">
        <v>30</v>
      </c>
      <c r="E79" s="6" t="s">
        <v>172</v>
      </c>
      <c r="F79" s="9">
        <v>43405.03</v>
      </c>
      <c r="G79" s="6">
        <v>4.0999999999999996</v>
      </c>
      <c r="H79" s="6">
        <v>2</v>
      </c>
      <c r="I79" s="6">
        <v>2</v>
      </c>
      <c r="J79" s="6">
        <v>365</v>
      </c>
      <c r="K79" s="6">
        <v>4</v>
      </c>
      <c r="L79" s="6">
        <v>1</v>
      </c>
      <c r="M79" s="6">
        <v>1</v>
      </c>
      <c r="N79" s="6">
        <v>0</v>
      </c>
      <c r="O79" s="6">
        <v>1</v>
      </c>
      <c r="P79" s="6">
        <v>4</v>
      </c>
      <c r="Q79" s="6">
        <v>1</v>
      </c>
      <c r="R79" s="6">
        <v>6</v>
      </c>
      <c r="S79" s="6">
        <v>5</v>
      </c>
      <c r="T79" s="6">
        <v>2</v>
      </c>
      <c r="U79" s="6">
        <v>17</v>
      </c>
      <c r="V79" s="6">
        <v>0</v>
      </c>
      <c r="W79" s="6">
        <v>1</v>
      </c>
      <c r="X79" s="6">
        <v>0</v>
      </c>
      <c r="Y79" s="6">
        <v>4.2</v>
      </c>
      <c r="Z79" s="6">
        <v>2</v>
      </c>
      <c r="AA79" s="6">
        <v>2</v>
      </c>
      <c r="AB79" s="6">
        <v>0</v>
      </c>
      <c r="AC79" s="6">
        <v>0</v>
      </c>
      <c r="AD79" s="6">
        <v>0</v>
      </c>
      <c r="AE79" s="6">
        <v>0</v>
      </c>
      <c r="AF79" s="6">
        <v>0</v>
      </c>
      <c r="AG79" s="6">
        <v>2.8</v>
      </c>
      <c r="AH79" s="6">
        <v>0</v>
      </c>
      <c r="AI79" s="6">
        <v>1</v>
      </c>
      <c r="AJ79" s="6">
        <v>0</v>
      </c>
      <c r="AK79" s="6">
        <v>17.399999999999999</v>
      </c>
      <c r="AL79" s="6">
        <v>0</v>
      </c>
      <c r="AM79" s="6">
        <v>1</v>
      </c>
      <c r="AN79" s="8">
        <f t="shared" si="46"/>
        <v>2</v>
      </c>
      <c r="AO79" s="8">
        <f t="shared" si="45"/>
        <v>5</v>
      </c>
    </row>
    <row r="80" spans="1:41" ht="12.75" customHeight="1" x14ac:dyDescent="0.35">
      <c r="A80" s="6">
        <v>40</v>
      </c>
      <c r="B80" s="6">
        <v>2365</v>
      </c>
      <c r="C80" s="6" t="s">
        <v>29</v>
      </c>
      <c r="D80" s="6" t="s">
        <v>30</v>
      </c>
      <c r="E80" s="6" t="s">
        <v>180</v>
      </c>
      <c r="F80" s="9">
        <v>43418.03</v>
      </c>
      <c r="G80" s="6">
        <v>3</v>
      </c>
      <c r="H80" s="6">
        <v>1</v>
      </c>
      <c r="I80" s="6">
        <v>365</v>
      </c>
      <c r="J80" s="6">
        <v>2</v>
      </c>
      <c r="K80" s="6">
        <v>2</v>
      </c>
      <c r="L80" s="6">
        <v>0</v>
      </c>
      <c r="M80" s="6">
        <v>0</v>
      </c>
      <c r="N80" s="6">
        <v>0</v>
      </c>
      <c r="O80" s="6">
        <v>2</v>
      </c>
      <c r="P80" s="6">
        <v>2</v>
      </c>
      <c r="Q80" s="6">
        <v>0</v>
      </c>
      <c r="R80" s="6">
        <v>6</v>
      </c>
      <c r="S80" s="6">
        <v>5</v>
      </c>
      <c r="T80" s="6">
        <v>2</v>
      </c>
      <c r="U80" s="6">
        <v>17</v>
      </c>
      <c r="V80" s="6">
        <v>18</v>
      </c>
      <c r="W80" s="6">
        <v>2</v>
      </c>
      <c r="X80" s="6">
        <v>0</v>
      </c>
      <c r="Y80" s="6">
        <v>0</v>
      </c>
      <c r="Z80" s="6">
        <v>0</v>
      </c>
      <c r="AA80" s="6">
        <v>0</v>
      </c>
      <c r="AB80" s="6">
        <v>0</v>
      </c>
      <c r="AC80" s="6">
        <v>0</v>
      </c>
      <c r="AD80" s="6">
        <v>0</v>
      </c>
      <c r="AE80" s="6">
        <v>0</v>
      </c>
      <c r="AF80" s="6">
        <v>0</v>
      </c>
      <c r="AG80" s="6">
        <v>0</v>
      </c>
      <c r="AH80" s="6">
        <v>0</v>
      </c>
      <c r="AI80" s="6">
        <v>0</v>
      </c>
      <c r="AJ80" s="6">
        <v>0</v>
      </c>
      <c r="AK80" s="6">
        <v>17.399999999999999</v>
      </c>
      <c r="AL80" s="6">
        <v>0</v>
      </c>
      <c r="AM80" s="6">
        <v>1</v>
      </c>
      <c r="AN80" s="8">
        <f t="shared" si="46"/>
        <v>3</v>
      </c>
      <c r="AO80" s="8">
        <f t="shared" si="45"/>
        <v>2</v>
      </c>
    </row>
    <row r="81" spans="1:41" ht="12.75" customHeight="1" x14ac:dyDescent="0.35">
      <c r="A81" s="6">
        <v>40</v>
      </c>
      <c r="B81" s="6">
        <v>2365</v>
      </c>
      <c r="C81" s="6" t="s">
        <v>29</v>
      </c>
      <c r="D81" s="6" t="s">
        <v>30</v>
      </c>
      <c r="E81" s="6" t="s">
        <v>1562</v>
      </c>
      <c r="F81" s="9">
        <v>43419</v>
      </c>
      <c r="G81" s="6">
        <v>0</v>
      </c>
      <c r="H81" s="6">
        <v>0</v>
      </c>
      <c r="I81" s="6">
        <v>2</v>
      </c>
      <c r="J81" s="6">
        <v>365</v>
      </c>
      <c r="K81" s="6">
        <v>0</v>
      </c>
      <c r="L81" s="6">
        <v>0</v>
      </c>
      <c r="M81" s="6">
        <v>0</v>
      </c>
      <c r="N81" s="6">
        <v>0</v>
      </c>
      <c r="O81" s="6">
        <v>0</v>
      </c>
      <c r="P81" s="6">
        <v>0</v>
      </c>
      <c r="Q81" s="6">
        <v>0</v>
      </c>
      <c r="R81" s="6">
        <v>6</v>
      </c>
      <c r="S81" s="6">
        <v>5</v>
      </c>
      <c r="T81" s="6">
        <v>2</v>
      </c>
      <c r="U81" s="6">
        <v>17</v>
      </c>
      <c r="V81" s="6">
        <v>0</v>
      </c>
      <c r="W81" s="6">
        <v>1</v>
      </c>
      <c r="X81" s="6">
        <v>0</v>
      </c>
      <c r="Y81" s="6">
        <v>4.2</v>
      </c>
      <c r="Z81" s="6">
        <v>2</v>
      </c>
      <c r="AA81" s="6">
        <v>2</v>
      </c>
      <c r="AB81" s="6">
        <v>0</v>
      </c>
      <c r="AC81" s="6">
        <v>0</v>
      </c>
      <c r="AD81" s="6">
        <v>0</v>
      </c>
      <c r="AE81" s="6">
        <v>0</v>
      </c>
      <c r="AF81" s="6">
        <v>0</v>
      </c>
      <c r="AG81" s="6">
        <v>2.8</v>
      </c>
      <c r="AH81" s="6">
        <v>0</v>
      </c>
      <c r="AI81" s="6">
        <v>1</v>
      </c>
      <c r="AJ81" s="6">
        <v>0</v>
      </c>
      <c r="AK81" s="6">
        <v>17.399999999999999</v>
      </c>
      <c r="AL81" s="6">
        <v>0</v>
      </c>
      <c r="AM81" s="6">
        <v>1</v>
      </c>
      <c r="AN81" s="8">
        <f t="shared" si="46"/>
        <v>2</v>
      </c>
      <c r="AO81" s="8">
        <f t="shared" si="45"/>
        <v>5</v>
      </c>
    </row>
    <row r="82" spans="1:41" ht="12.75" customHeight="1" x14ac:dyDescent="0.35">
      <c r="A82" s="6">
        <v>41</v>
      </c>
      <c r="B82" s="6">
        <v>2365</v>
      </c>
      <c r="C82" s="6" t="s">
        <v>29</v>
      </c>
      <c r="D82" s="6" t="s">
        <v>30</v>
      </c>
      <c r="E82" s="6" t="s">
        <v>183</v>
      </c>
      <c r="F82" s="9">
        <v>43496</v>
      </c>
      <c r="G82" s="6">
        <v>3</v>
      </c>
      <c r="H82" s="6">
        <v>1</v>
      </c>
      <c r="I82" s="6">
        <v>365</v>
      </c>
      <c r="J82" s="6">
        <v>2</v>
      </c>
      <c r="K82" s="6">
        <v>2</v>
      </c>
      <c r="L82" s="6">
        <v>0</v>
      </c>
      <c r="M82" s="6">
        <v>0</v>
      </c>
      <c r="N82" s="6">
        <v>0</v>
      </c>
      <c r="O82" s="6">
        <v>1</v>
      </c>
      <c r="P82" s="6">
        <v>1</v>
      </c>
      <c r="Q82" s="6">
        <v>0</v>
      </c>
      <c r="R82" s="6">
        <v>6</v>
      </c>
      <c r="S82" s="6">
        <v>5</v>
      </c>
      <c r="T82" s="6">
        <v>2</v>
      </c>
      <c r="U82" s="6">
        <v>17</v>
      </c>
      <c r="V82" s="6">
        <v>18</v>
      </c>
      <c r="W82" s="6">
        <v>2</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8">
        <f t="shared" si="46"/>
        <v>2</v>
      </c>
      <c r="AO82" s="8">
        <f t="shared" si="45"/>
        <v>2</v>
      </c>
    </row>
    <row r="83" spans="1:41" ht="12.75" customHeight="1" x14ac:dyDescent="0.35">
      <c r="A83" s="6">
        <v>41</v>
      </c>
      <c r="B83" s="6">
        <v>2365</v>
      </c>
      <c r="C83" s="6" t="s">
        <v>29</v>
      </c>
      <c r="D83" s="6" t="s">
        <v>30</v>
      </c>
      <c r="E83" s="6" t="s">
        <v>1564</v>
      </c>
      <c r="F83" s="9">
        <v>43497.1</v>
      </c>
      <c r="G83" s="6">
        <v>0</v>
      </c>
      <c r="H83" s="6">
        <v>0</v>
      </c>
      <c r="I83" s="6">
        <v>2</v>
      </c>
      <c r="J83" s="6">
        <v>365</v>
      </c>
      <c r="K83" s="6">
        <v>0</v>
      </c>
      <c r="L83" s="6">
        <v>0</v>
      </c>
      <c r="M83" s="6">
        <v>0</v>
      </c>
      <c r="N83" s="6">
        <v>0</v>
      </c>
      <c r="O83" s="6">
        <v>0</v>
      </c>
      <c r="P83" s="6">
        <v>0</v>
      </c>
      <c r="Q83" s="6">
        <v>0</v>
      </c>
      <c r="R83" s="6">
        <v>6</v>
      </c>
      <c r="S83" s="6">
        <v>5</v>
      </c>
      <c r="T83" s="6">
        <v>2</v>
      </c>
      <c r="U83" s="6">
        <v>17</v>
      </c>
      <c r="V83" s="6">
        <v>18</v>
      </c>
      <c r="W83" s="6">
        <v>2</v>
      </c>
      <c r="X83" s="6">
        <v>0</v>
      </c>
      <c r="Y83" s="6">
        <v>0</v>
      </c>
      <c r="Z83" s="6">
        <v>2</v>
      </c>
      <c r="AA83" s="6">
        <v>1</v>
      </c>
      <c r="AB83" s="6">
        <v>0</v>
      </c>
      <c r="AC83" s="6">
        <v>0</v>
      </c>
      <c r="AD83" s="6">
        <v>0</v>
      </c>
      <c r="AE83" s="6">
        <v>0</v>
      </c>
      <c r="AF83" s="6">
        <v>0</v>
      </c>
      <c r="AG83" s="6">
        <v>0</v>
      </c>
      <c r="AH83" s="6">
        <v>0.1</v>
      </c>
      <c r="AI83" s="6">
        <v>1</v>
      </c>
      <c r="AJ83" s="6">
        <v>0</v>
      </c>
      <c r="AK83" s="6">
        <v>0</v>
      </c>
      <c r="AL83" s="6">
        <v>0</v>
      </c>
      <c r="AM83" s="6">
        <v>0</v>
      </c>
      <c r="AN83" s="8">
        <f t="shared" si="46"/>
        <v>2</v>
      </c>
      <c r="AO83" s="8">
        <f t="shared" si="45"/>
        <v>4</v>
      </c>
    </row>
    <row r="84" spans="1:41" ht="12.75" customHeight="1" x14ac:dyDescent="0.35">
      <c r="A84" s="6">
        <v>42</v>
      </c>
      <c r="B84" s="6">
        <v>2365</v>
      </c>
      <c r="C84" s="6" t="s">
        <v>29</v>
      </c>
      <c r="D84" s="6" t="s">
        <v>30</v>
      </c>
      <c r="E84" s="6" t="s">
        <v>186</v>
      </c>
      <c r="F84" s="9">
        <v>43678</v>
      </c>
      <c r="G84" s="6">
        <v>4.3</v>
      </c>
      <c r="H84" s="6">
        <v>1</v>
      </c>
      <c r="I84" s="6">
        <v>365</v>
      </c>
      <c r="J84" s="6">
        <v>2</v>
      </c>
      <c r="K84" s="6">
        <v>3</v>
      </c>
      <c r="L84" s="6">
        <v>1</v>
      </c>
      <c r="M84" s="6">
        <v>1</v>
      </c>
      <c r="N84" s="6">
        <v>0</v>
      </c>
      <c r="O84" s="6">
        <v>2</v>
      </c>
      <c r="P84" s="6">
        <v>3</v>
      </c>
      <c r="Q84" s="6">
        <v>0</v>
      </c>
      <c r="R84" s="6">
        <v>6</v>
      </c>
      <c r="S84" s="6">
        <v>5</v>
      </c>
      <c r="T84" s="6">
        <v>2</v>
      </c>
      <c r="U84" s="6">
        <v>17</v>
      </c>
      <c r="V84" s="6">
        <v>18</v>
      </c>
      <c r="W84" s="6">
        <v>2</v>
      </c>
      <c r="X84" s="6">
        <v>0</v>
      </c>
      <c r="Y84" s="6">
        <v>0</v>
      </c>
      <c r="Z84" s="6">
        <v>0</v>
      </c>
      <c r="AA84" s="6">
        <v>0</v>
      </c>
      <c r="AB84" s="6">
        <v>0</v>
      </c>
      <c r="AC84" s="6">
        <v>0</v>
      </c>
      <c r="AD84" s="6">
        <v>0</v>
      </c>
      <c r="AE84" s="6">
        <v>0</v>
      </c>
      <c r="AF84" s="6">
        <v>0</v>
      </c>
      <c r="AG84" s="6">
        <v>0</v>
      </c>
      <c r="AH84" s="6">
        <v>0.1</v>
      </c>
      <c r="AI84" s="6">
        <v>1</v>
      </c>
      <c r="AJ84" s="6">
        <v>0</v>
      </c>
      <c r="AK84" s="6">
        <v>0</v>
      </c>
      <c r="AL84" s="6">
        <v>0</v>
      </c>
      <c r="AM84" s="6">
        <v>0</v>
      </c>
      <c r="AN84" s="8">
        <f t="shared" si="46"/>
        <v>2</v>
      </c>
      <c r="AO84" s="8">
        <f t="shared" si="45"/>
        <v>3</v>
      </c>
    </row>
    <row r="85" spans="1:41" ht="12.75" customHeight="1" x14ac:dyDescent="0.35">
      <c r="A85" s="6">
        <v>42</v>
      </c>
      <c r="B85" s="6">
        <v>2365</v>
      </c>
      <c r="C85" s="6" t="s">
        <v>29</v>
      </c>
      <c r="D85" s="6" t="s">
        <v>30</v>
      </c>
      <c r="E85" s="6" t="s">
        <v>1564</v>
      </c>
      <c r="F85" s="9">
        <v>43679</v>
      </c>
      <c r="G85" s="6">
        <v>0</v>
      </c>
      <c r="H85" s="6">
        <v>0</v>
      </c>
      <c r="I85" s="6">
        <v>2</v>
      </c>
      <c r="J85" s="6">
        <v>365</v>
      </c>
      <c r="K85" s="6">
        <v>0</v>
      </c>
      <c r="L85" s="6">
        <v>0</v>
      </c>
      <c r="M85" s="6">
        <v>0</v>
      </c>
      <c r="N85" s="6">
        <v>0</v>
      </c>
      <c r="O85" s="6">
        <v>0</v>
      </c>
      <c r="P85" s="6">
        <v>0</v>
      </c>
      <c r="Q85" s="6">
        <v>0</v>
      </c>
      <c r="R85" s="6">
        <v>6</v>
      </c>
      <c r="S85" s="6">
        <v>5</v>
      </c>
      <c r="T85" s="6">
        <v>2</v>
      </c>
      <c r="U85" s="6">
        <v>17</v>
      </c>
      <c r="V85" s="6">
        <v>18</v>
      </c>
      <c r="W85" s="6">
        <v>2</v>
      </c>
      <c r="X85" s="6">
        <v>0</v>
      </c>
      <c r="Y85" s="6">
        <v>0</v>
      </c>
      <c r="Z85" s="6">
        <v>2</v>
      </c>
      <c r="AA85" s="6">
        <v>1</v>
      </c>
      <c r="AB85" s="6">
        <v>0</v>
      </c>
      <c r="AC85" s="6">
        <v>0</v>
      </c>
      <c r="AD85" s="6">
        <v>0</v>
      </c>
      <c r="AE85" s="6">
        <v>0</v>
      </c>
      <c r="AF85" s="6">
        <v>0</v>
      </c>
      <c r="AG85" s="6">
        <v>0</v>
      </c>
      <c r="AH85" s="6">
        <v>0</v>
      </c>
      <c r="AI85" s="6">
        <v>0</v>
      </c>
      <c r="AJ85" s="6">
        <v>0</v>
      </c>
      <c r="AK85" s="6">
        <v>0</v>
      </c>
      <c r="AL85" s="6">
        <v>0</v>
      </c>
      <c r="AM85" s="6">
        <v>0</v>
      </c>
      <c r="AN85" s="8">
        <f t="shared" si="46"/>
        <v>2</v>
      </c>
      <c r="AO85" s="8">
        <f t="shared" si="45"/>
        <v>3</v>
      </c>
    </row>
    <row r="86" spans="1:41" ht="12.75" customHeight="1" x14ac:dyDescent="0.35">
      <c r="A86" s="6">
        <v>43</v>
      </c>
      <c r="B86" s="6">
        <v>2365</v>
      </c>
      <c r="C86" s="6" t="s">
        <v>29</v>
      </c>
      <c r="D86" s="6" t="s">
        <v>30</v>
      </c>
      <c r="E86" s="6" t="s">
        <v>190</v>
      </c>
      <c r="F86" s="9">
        <v>43712</v>
      </c>
      <c r="G86" s="6">
        <v>4.3</v>
      </c>
      <c r="H86" s="6">
        <v>1</v>
      </c>
      <c r="I86" s="6">
        <v>365</v>
      </c>
      <c r="J86" s="6">
        <v>2</v>
      </c>
      <c r="K86" s="6">
        <v>3</v>
      </c>
      <c r="L86" s="6">
        <v>0</v>
      </c>
      <c r="M86" s="6">
        <v>1</v>
      </c>
      <c r="N86" s="6">
        <v>1</v>
      </c>
      <c r="O86" s="6">
        <v>2</v>
      </c>
      <c r="P86" s="6">
        <v>4</v>
      </c>
      <c r="Q86" s="6">
        <v>0</v>
      </c>
      <c r="R86" s="6">
        <v>6</v>
      </c>
      <c r="S86" s="6">
        <v>5</v>
      </c>
      <c r="T86" s="6">
        <v>2</v>
      </c>
      <c r="U86" s="6">
        <v>17</v>
      </c>
      <c r="V86" s="6">
        <v>0</v>
      </c>
      <c r="W86" s="6">
        <v>1</v>
      </c>
      <c r="X86" s="6">
        <v>0</v>
      </c>
      <c r="Y86" s="6">
        <v>0</v>
      </c>
      <c r="Z86" s="6">
        <v>0</v>
      </c>
      <c r="AA86" s="6">
        <v>0</v>
      </c>
      <c r="AB86" s="6">
        <v>0</v>
      </c>
      <c r="AC86" s="6">
        <v>0</v>
      </c>
      <c r="AD86" s="6">
        <v>0</v>
      </c>
      <c r="AE86" s="6">
        <v>0</v>
      </c>
      <c r="AF86" s="6">
        <v>0</v>
      </c>
      <c r="AG86" s="6">
        <v>0</v>
      </c>
      <c r="AH86" s="6">
        <v>0.1</v>
      </c>
      <c r="AI86" s="6">
        <v>1</v>
      </c>
      <c r="AJ86" s="6">
        <v>0</v>
      </c>
      <c r="AK86" s="6">
        <v>0</v>
      </c>
      <c r="AL86" s="6">
        <v>0</v>
      </c>
      <c r="AM86" s="6">
        <v>0</v>
      </c>
      <c r="AN86" s="8">
        <f t="shared" si="46"/>
        <v>1</v>
      </c>
      <c r="AO86" s="8">
        <f t="shared" si="45"/>
        <v>3</v>
      </c>
    </row>
    <row r="87" spans="1:41" ht="12.75" customHeight="1" x14ac:dyDescent="0.35">
      <c r="A87" s="6">
        <v>43</v>
      </c>
      <c r="B87" s="6">
        <v>2365</v>
      </c>
      <c r="C87" s="6" t="s">
        <v>29</v>
      </c>
      <c r="D87" s="6" t="s">
        <v>30</v>
      </c>
      <c r="E87" s="6" t="s">
        <v>1564</v>
      </c>
      <c r="F87" s="9">
        <v>43713</v>
      </c>
      <c r="G87" s="6">
        <v>0</v>
      </c>
      <c r="H87" s="6">
        <v>0</v>
      </c>
      <c r="I87" s="6">
        <v>2</v>
      </c>
      <c r="J87" s="6">
        <v>365</v>
      </c>
      <c r="K87" s="6">
        <v>0</v>
      </c>
      <c r="L87" s="6">
        <v>0</v>
      </c>
      <c r="M87" s="6">
        <v>0</v>
      </c>
      <c r="N87" s="6">
        <v>0</v>
      </c>
      <c r="O87" s="6">
        <v>0</v>
      </c>
      <c r="P87" s="6">
        <v>0</v>
      </c>
      <c r="Q87" s="6">
        <v>0</v>
      </c>
      <c r="R87" s="6">
        <v>6</v>
      </c>
      <c r="S87" s="6">
        <v>0</v>
      </c>
      <c r="T87" s="6">
        <v>1</v>
      </c>
      <c r="U87" s="6">
        <v>17</v>
      </c>
      <c r="V87" s="6">
        <v>18</v>
      </c>
      <c r="W87" s="6">
        <v>2</v>
      </c>
      <c r="X87" s="6">
        <v>0</v>
      </c>
      <c r="Y87" s="6">
        <v>0</v>
      </c>
      <c r="Z87" s="6">
        <v>2</v>
      </c>
      <c r="AA87" s="6">
        <v>1</v>
      </c>
      <c r="AB87" s="6">
        <v>0</v>
      </c>
      <c r="AC87" s="6">
        <v>0</v>
      </c>
      <c r="AD87" s="6">
        <v>0</v>
      </c>
      <c r="AE87" s="6">
        <v>0</v>
      </c>
      <c r="AF87" s="6">
        <v>0</v>
      </c>
      <c r="AG87" s="6">
        <v>0</v>
      </c>
      <c r="AH87" s="6">
        <v>0.1</v>
      </c>
      <c r="AI87" s="6">
        <v>1</v>
      </c>
      <c r="AJ87" s="6">
        <v>0</v>
      </c>
      <c r="AK87" s="6">
        <v>0</v>
      </c>
      <c r="AL87" s="6">
        <v>0</v>
      </c>
      <c r="AM87" s="6">
        <v>0</v>
      </c>
      <c r="AN87" s="8">
        <f t="shared" si="46"/>
        <v>2</v>
      </c>
      <c r="AO87" s="8">
        <f t="shared" si="45"/>
        <v>3</v>
      </c>
    </row>
    <row r="88" spans="1:41" ht="12.75" customHeight="1" x14ac:dyDescent="0.35">
      <c r="A88" s="6">
        <v>44</v>
      </c>
      <c r="B88" s="6">
        <v>2365</v>
      </c>
      <c r="C88" s="6" t="s">
        <v>29</v>
      </c>
      <c r="D88" s="6" t="s">
        <v>30</v>
      </c>
      <c r="E88" s="6" t="s">
        <v>197</v>
      </c>
      <c r="F88" s="9">
        <v>43862.01</v>
      </c>
      <c r="G88" s="6">
        <v>3</v>
      </c>
      <c r="H88" s="6">
        <v>1</v>
      </c>
      <c r="I88" s="6">
        <v>365</v>
      </c>
      <c r="J88" s="6">
        <v>2</v>
      </c>
      <c r="K88" s="6">
        <v>3</v>
      </c>
      <c r="L88" s="6">
        <v>0</v>
      </c>
      <c r="M88" s="6">
        <v>1</v>
      </c>
      <c r="N88" s="6">
        <v>0</v>
      </c>
      <c r="O88" s="6">
        <v>4</v>
      </c>
      <c r="P88" s="6">
        <v>4</v>
      </c>
      <c r="Q88" s="6">
        <v>0</v>
      </c>
      <c r="R88" s="6">
        <v>6</v>
      </c>
      <c r="S88" s="6">
        <v>5</v>
      </c>
      <c r="T88" s="6">
        <v>2</v>
      </c>
      <c r="U88" s="6">
        <v>0</v>
      </c>
      <c r="V88" s="6">
        <v>0</v>
      </c>
      <c r="W88" s="6">
        <v>0</v>
      </c>
      <c r="X88" s="6">
        <v>4.4000000000000004</v>
      </c>
      <c r="Y88" s="6">
        <v>0</v>
      </c>
      <c r="Z88" s="6">
        <v>0</v>
      </c>
      <c r="AA88" s="6">
        <v>1</v>
      </c>
      <c r="AB88" s="6">
        <v>0</v>
      </c>
      <c r="AC88" s="6">
        <v>0</v>
      </c>
      <c r="AD88" s="6">
        <v>0</v>
      </c>
      <c r="AE88" s="6">
        <v>0</v>
      </c>
      <c r="AF88" s="6">
        <v>0</v>
      </c>
      <c r="AG88" s="6">
        <v>0</v>
      </c>
      <c r="AH88" s="6">
        <v>0</v>
      </c>
      <c r="AI88" s="6">
        <v>0</v>
      </c>
      <c r="AJ88" s="6">
        <v>0</v>
      </c>
      <c r="AK88" s="6">
        <v>0</v>
      </c>
      <c r="AL88" s="6">
        <v>0</v>
      </c>
      <c r="AM88" s="6">
        <v>0</v>
      </c>
      <c r="AN88" s="8">
        <f t="shared" si="46"/>
        <v>0</v>
      </c>
      <c r="AO88" s="8">
        <f t="shared" si="45"/>
        <v>3</v>
      </c>
    </row>
    <row r="89" spans="1:41" ht="12.75" customHeight="1" x14ac:dyDescent="0.35">
      <c r="A89" s="6">
        <v>44</v>
      </c>
      <c r="B89" s="6">
        <v>2365</v>
      </c>
      <c r="C89" s="6" t="s">
        <v>29</v>
      </c>
      <c r="D89" s="6" t="s">
        <v>30</v>
      </c>
      <c r="E89" s="6" t="s">
        <v>1564</v>
      </c>
      <c r="F89" s="9">
        <v>43863.01</v>
      </c>
      <c r="G89" s="6">
        <v>0</v>
      </c>
      <c r="H89" s="6">
        <v>0</v>
      </c>
      <c r="I89" s="6">
        <v>2</v>
      </c>
      <c r="J89" s="6">
        <v>365</v>
      </c>
      <c r="K89" s="6">
        <v>0</v>
      </c>
      <c r="L89" s="6">
        <v>0</v>
      </c>
      <c r="M89" s="6">
        <v>0</v>
      </c>
      <c r="N89" s="6">
        <v>0</v>
      </c>
      <c r="O89" s="6">
        <v>0</v>
      </c>
      <c r="P89" s="6">
        <v>0</v>
      </c>
      <c r="Q89" s="6">
        <v>0</v>
      </c>
      <c r="R89" s="6">
        <v>6</v>
      </c>
      <c r="S89" s="6">
        <v>5</v>
      </c>
      <c r="T89" s="6">
        <v>2</v>
      </c>
      <c r="U89" s="6">
        <v>0</v>
      </c>
      <c r="V89" s="6">
        <v>0</v>
      </c>
      <c r="W89" s="6">
        <v>0</v>
      </c>
      <c r="X89" s="6">
        <v>0</v>
      </c>
      <c r="Y89" s="6">
        <v>0</v>
      </c>
      <c r="Z89" s="6">
        <v>2</v>
      </c>
      <c r="AA89" s="6">
        <v>1</v>
      </c>
      <c r="AB89" s="6">
        <v>0</v>
      </c>
      <c r="AC89" s="6">
        <v>0</v>
      </c>
      <c r="AD89" s="6">
        <v>0</v>
      </c>
      <c r="AE89" s="6">
        <v>0</v>
      </c>
      <c r="AF89" s="6">
        <v>0</v>
      </c>
      <c r="AG89" s="6">
        <v>0</v>
      </c>
      <c r="AH89" s="6">
        <v>0.1</v>
      </c>
      <c r="AI89" s="6">
        <v>1</v>
      </c>
      <c r="AJ89" s="6">
        <v>0</v>
      </c>
      <c r="AK89" s="6">
        <v>0</v>
      </c>
      <c r="AL89" s="6">
        <v>0</v>
      </c>
      <c r="AM89" s="6">
        <v>0</v>
      </c>
      <c r="AN89" s="8">
        <f t="shared" si="46"/>
        <v>0</v>
      </c>
      <c r="AO89" s="8">
        <f t="shared" si="45"/>
        <v>4</v>
      </c>
    </row>
    <row r="90" spans="1:41" ht="12.75" customHeight="1" x14ac:dyDescent="0.35">
      <c r="A90" s="6">
        <v>45</v>
      </c>
      <c r="B90" s="6">
        <v>2365</v>
      </c>
      <c r="C90" s="6" t="s">
        <v>29</v>
      </c>
      <c r="D90" s="6" t="s">
        <v>30</v>
      </c>
      <c r="E90" s="6" t="s">
        <v>201</v>
      </c>
      <c r="F90" s="9">
        <v>43862.02</v>
      </c>
      <c r="G90" s="6">
        <v>3</v>
      </c>
      <c r="H90" s="6">
        <v>2</v>
      </c>
      <c r="I90" s="6">
        <v>365</v>
      </c>
      <c r="J90" s="6">
        <v>2</v>
      </c>
      <c r="K90" s="6">
        <v>3</v>
      </c>
      <c r="L90" s="6">
        <v>0</v>
      </c>
      <c r="M90" s="6">
        <v>1</v>
      </c>
      <c r="N90" s="6">
        <v>0</v>
      </c>
      <c r="O90" s="6">
        <v>4</v>
      </c>
      <c r="P90" s="6">
        <v>4</v>
      </c>
      <c r="Q90" s="6">
        <v>0</v>
      </c>
      <c r="R90" s="6">
        <v>6</v>
      </c>
      <c r="S90" s="6">
        <v>5</v>
      </c>
      <c r="T90" s="6">
        <v>2</v>
      </c>
      <c r="U90" s="6">
        <v>0</v>
      </c>
      <c r="V90" s="6">
        <v>0</v>
      </c>
      <c r="W90" s="6">
        <v>0</v>
      </c>
      <c r="X90" s="6">
        <v>4.4000000000000004</v>
      </c>
      <c r="Y90" s="6">
        <v>0</v>
      </c>
      <c r="Z90" s="6">
        <v>0</v>
      </c>
      <c r="AA90" s="6">
        <v>1</v>
      </c>
      <c r="AB90" s="6">
        <v>0</v>
      </c>
      <c r="AC90" s="6">
        <v>0</v>
      </c>
      <c r="AD90" s="6">
        <v>0</v>
      </c>
      <c r="AE90" s="6">
        <v>0</v>
      </c>
      <c r="AF90" s="6">
        <v>0</v>
      </c>
      <c r="AG90" s="6">
        <v>0</v>
      </c>
      <c r="AH90" s="6">
        <v>0</v>
      </c>
      <c r="AI90" s="6">
        <v>0</v>
      </c>
      <c r="AJ90" s="6">
        <v>0</v>
      </c>
      <c r="AK90" s="6">
        <v>0</v>
      </c>
      <c r="AL90" s="6">
        <v>0</v>
      </c>
      <c r="AM90" s="6">
        <v>0</v>
      </c>
      <c r="AN90" s="8">
        <f t="shared" si="46"/>
        <v>0</v>
      </c>
      <c r="AO90" s="8">
        <f t="shared" si="45"/>
        <v>3</v>
      </c>
    </row>
    <row r="91" spans="1:41" ht="12.75" customHeight="1" x14ac:dyDescent="0.35">
      <c r="A91" s="6">
        <v>45</v>
      </c>
      <c r="B91" s="6">
        <v>2365</v>
      </c>
      <c r="C91" s="6" t="s">
        <v>29</v>
      </c>
      <c r="D91" s="6" t="s">
        <v>30</v>
      </c>
      <c r="E91" s="6" t="s">
        <v>1564</v>
      </c>
      <c r="F91" s="9">
        <v>43863.02</v>
      </c>
      <c r="G91" s="6">
        <v>0</v>
      </c>
      <c r="H91" s="6">
        <v>0</v>
      </c>
      <c r="I91" s="6">
        <v>2</v>
      </c>
      <c r="J91" s="6">
        <v>365</v>
      </c>
      <c r="K91" s="6">
        <v>0</v>
      </c>
      <c r="L91" s="6">
        <v>0</v>
      </c>
      <c r="M91" s="6">
        <v>0</v>
      </c>
      <c r="N91" s="6">
        <v>0</v>
      </c>
      <c r="O91" s="6">
        <v>0</v>
      </c>
      <c r="P91" s="6">
        <v>0</v>
      </c>
      <c r="Q91" s="6">
        <v>0</v>
      </c>
      <c r="R91" s="6">
        <v>6</v>
      </c>
      <c r="S91" s="6">
        <v>5</v>
      </c>
      <c r="T91" s="6">
        <v>2</v>
      </c>
      <c r="U91" s="6">
        <v>0</v>
      </c>
      <c r="V91" s="6">
        <v>0</v>
      </c>
      <c r="W91" s="6">
        <v>0</v>
      </c>
      <c r="X91" s="6">
        <v>0</v>
      </c>
      <c r="Y91" s="6">
        <v>0</v>
      </c>
      <c r="Z91" s="6">
        <v>2</v>
      </c>
      <c r="AA91" s="6">
        <v>1</v>
      </c>
      <c r="AB91" s="6">
        <v>0</v>
      </c>
      <c r="AC91" s="6">
        <v>0</v>
      </c>
      <c r="AD91" s="6">
        <v>0</v>
      </c>
      <c r="AE91" s="6">
        <v>0</v>
      </c>
      <c r="AF91" s="6">
        <v>0</v>
      </c>
      <c r="AG91" s="6">
        <v>0</v>
      </c>
      <c r="AH91" s="6">
        <v>0.1</v>
      </c>
      <c r="AI91" s="6">
        <v>1</v>
      </c>
      <c r="AJ91" s="6">
        <v>0</v>
      </c>
      <c r="AK91" s="6">
        <v>0</v>
      </c>
      <c r="AL91" s="6">
        <v>0</v>
      </c>
      <c r="AM91" s="6">
        <v>0</v>
      </c>
      <c r="AN91" s="8">
        <f t="shared" si="46"/>
        <v>0</v>
      </c>
      <c r="AO91" s="8">
        <f t="shared" si="45"/>
        <v>4</v>
      </c>
    </row>
    <row r="92" spans="1:41" ht="12.75" customHeight="1" x14ac:dyDescent="0.35">
      <c r="A92" s="6">
        <v>46</v>
      </c>
      <c r="B92" s="6">
        <v>2365</v>
      </c>
      <c r="C92" s="6" t="s">
        <v>29</v>
      </c>
      <c r="D92" s="6" t="s">
        <v>30</v>
      </c>
      <c r="E92" s="6" t="s">
        <v>203</v>
      </c>
      <c r="F92" s="9">
        <v>43922.01</v>
      </c>
      <c r="G92" s="6">
        <v>3</v>
      </c>
      <c r="H92" s="6">
        <v>1</v>
      </c>
      <c r="I92" s="6">
        <v>365</v>
      </c>
      <c r="J92" s="6">
        <v>2</v>
      </c>
      <c r="K92" s="6">
        <v>3</v>
      </c>
      <c r="L92" s="6">
        <v>0</v>
      </c>
      <c r="M92" s="6">
        <v>0</v>
      </c>
      <c r="N92" s="6">
        <v>0</v>
      </c>
      <c r="O92" s="6">
        <v>2</v>
      </c>
      <c r="P92" s="6">
        <v>4</v>
      </c>
      <c r="Q92" s="6">
        <v>0</v>
      </c>
      <c r="R92" s="6">
        <v>6</v>
      </c>
      <c r="S92" s="6">
        <v>5</v>
      </c>
      <c r="T92" s="6">
        <v>2</v>
      </c>
      <c r="U92" s="6">
        <v>17</v>
      </c>
      <c r="V92" s="6">
        <v>0</v>
      </c>
      <c r="W92" s="6">
        <v>1</v>
      </c>
      <c r="X92" s="6">
        <v>0</v>
      </c>
      <c r="Y92" s="6">
        <v>0</v>
      </c>
      <c r="Z92" s="6">
        <v>0</v>
      </c>
      <c r="AA92" s="6">
        <v>0</v>
      </c>
      <c r="AB92" s="6">
        <v>0</v>
      </c>
      <c r="AC92" s="6">
        <v>0</v>
      </c>
      <c r="AD92" s="6">
        <v>0</v>
      </c>
      <c r="AE92" s="6">
        <v>0</v>
      </c>
      <c r="AF92" s="6">
        <v>0</v>
      </c>
      <c r="AG92" s="6">
        <v>0</v>
      </c>
      <c r="AH92" s="6">
        <v>0</v>
      </c>
      <c r="AI92" s="6">
        <v>0</v>
      </c>
      <c r="AJ92" s="6">
        <v>0</v>
      </c>
      <c r="AK92" s="6">
        <v>0</v>
      </c>
      <c r="AL92" s="6">
        <v>18.3</v>
      </c>
      <c r="AM92" s="6">
        <v>1</v>
      </c>
      <c r="AN92" s="8">
        <f t="shared" si="46"/>
        <v>2</v>
      </c>
      <c r="AO92" s="8">
        <f t="shared" si="45"/>
        <v>2</v>
      </c>
    </row>
    <row r="93" spans="1:41" ht="12.75" customHeight="1" x14ac:dyDescent="0.35">
      <c r="A93" s="6">
        <v>46</v>
      </c>
      <c r="B93" s="6">
        <v>2365</v>
      </c>
      <c r="C93" s="6" t="s">
        <v>29</v>
      </c>
      <c r="D93" s="6" t="s">
        <v>30</v>
      </c>
      <c r="E93" s="6" t="s">
        <v>1564</v>
      </c>
      <c r="F93" s="9">
        <v>43923.01</v>
      </c>
      <c r="G93" s="6">
        <v>0</v>
      </c>
      <c r="H93" s="6">
        <v>0</v>
      </c>
      <c r="I93" s="6">
        <v>2</v>
      </c>
      <c r="J93" s="6">
        <v>365</v>
      </c>
      <c r="K93" s="6">
        <v>0</v>
      </c>
      <c r="L93" s="6">
        <v>0</v>
      </c>
      <c r="M93" s="6">
        <v>0</v>
      </c>
      <c r="N93" s="6">
        <v>0</v>
      </c>
      <c r="O93" s="6">
        <v>0</v>
      </c>
      <c r="P93" s="6">
        <v>0</v>
      </c>
      <c r="Q93" s="6">
        <v>0</v>
      </c>
      <c r="R93" s="6">
        <v>0</v>
      </c>
      <c r="S93" s="6">
        <v>0</v>
      </c>
      <c r="T93" s="6">
        <v>0</v>
      </c>
      <c r="U93" s="6">
        <v>17</v>
      </c>
      <c r="V93" s="6">
        <v>0</v>
      </c>
      <c r="W93" s="6">
        <v>1</v>
      </c>
      <c r="X93" s="6">
        <v>0</v>
      </c>
      <c r="Y93" s="6">
        <v>0</v>
      </c>
      <c r="Z93" s="6">
        <v>2</v>
      </c>
      <c r="AA93" s="6">
        <v>1</v>
      </c>
      <c r="AB93" s="6">
        <v>0</v>
      </c>
      <c r="AC93" s="6">
        <v>17</v>
      </c>
      <c r="AD93" s="6">
        <v>0</v>
      </c>
      <c r="AE93" s="6">
        <v>1</v>
      </c>
      <c r="AF93" s="6">
        <v>0</v>
      </c>
      <c r="AG93" s="6">
        <v>0</v>
      </c>
      <c r="AH93" s="6">
        <v>0</v>
      </c>
      <c r="AI93" s="6">
        <v>0</v>
      </c>
      <c r="AJ93" s="6">
        <v>0</v>
      </c>
      <c r="AK93" s="6">
        <v>0</v>
      </c>
      <c r="AL93" s="6">
        <v>0</v>
      </c>
      <c r="AM93" s="6">
        <v>0</v>
      </c>
      <c r="AN93" s="8">
        <f t="shared" si="46"/>
        <v>2</v>
      </c>
      <c r="AO93" s="8">
        <f t="shared" si="45"/>
        <v>1</v>
      </c>
    </row>
    <row r="94" spans="1:41" ht="12.75" customHeight="1" x14ac:dyDescent="0.35">
      <c r="A94" s="6">
        <v>47</v>
      </c>
      <c r="B94" s="6">
        <v>2365</v>
      </c>
      <c r="C94" s="6" t="s">
        <v>29</v>
      </c>
      <c r="D94" s="6" t="s">
        <v>30</v>
      </c>
      <c r="E94" s="6" t="s">
        <v>208</v>
      </c>
      <c r="F94" s="9">
        <v>43952.01</v>
      </c>
      <c r="G94" s="6">
        <v>3</v>
      </c>
      <c r="H94" s="6">
        <v>1</v>
      </c>
      <c r="I94" s="6">
        <v>365</v>
      </c>
      <c r="J94" s="6">
        <v>2</v>
      </c>
      <c r="K94" s="6">
        <v>1</v>
      </c>
      <c r="L94" s="6">
        <v>0</v>
      </c>
      <c r="M94" s="6">
        <v>1</v>
      </c>
      <c r="N94" s="6">
        <v>0</v>
      </c>
      <c r="O94" s="6">
        <v>1</v>
      </c>
      <c r="P94" s="6">
        <v>2</v>
      </c>
      <c r="Q94" s="6">
        <v>0</v>
      </c>
      <c r="R94" s="6">
        <v>6</v>
      </c>
      <c r="S94" s="6">
        <v>0</v>
      </c>
      <c r="T94" s="6">
        <v>1</v>
      </c>
      <c r="U94" s="6">
        <v>17</v>
      </c>
      <c r="V94" s="6">
        <v>0</v>
      </c>
      <c r="W94" s="6">
        <v>1</v>
      </c>
      <c r="X94" s="6">
        <v>0</v>
      </c>
      <c r="Y94" s="6">
        <v>0</v>
      </c>
      <c r="Z94" s="6">
        <v>0</v>
      </c>
      <c r="AA94" s="6">
        <v>0</v>
      </c>
      <c r="AB94" s="6">
        <v>0</v>
      </c>
      <c r="AC94" s="6">
        <v>0</v>
      </c>
      <c r="AD94" s="6">
        <v>0</v>
      </c>
      <c r="AE94" s="6">
        <v>0</v>
      </c>
      <c r="AF94" s="6">
        <v>0</v>
      </c>
      <c r="AG94" s="6">
        <v>0</v>
      </c>
      <c r="AH94" s="6">
        <v>0</v>
      </c>
      <c r="AI94" s="6">
        <v>0</v>
      </c>
      <c r="AJ94" s="6">
        <v>0</v>
      </c>
      <c r="AK94" s="6">
        <v>0</v>
      </c>
      <c r="AL94" s="6">
        <v>0</v>
      </c>
      <c r="AM94" s="6">
        <v>0</v>
      </c>
      <c r="AN94" s="8">
        <f t="shared" si="46"/>
        <v>1</v>
      </c>
      <c r="AO94" s="8">
        <f t="shared" si="45"/>
        <v>1</v>
      </c>
    </row>
    <row r="95" spans="1:41" ht="12.75" customHeight="1" x14ac:dyDescent="0.35">
      <c r="A95" s="6">
        <v>47</v>
      </c>
      <c r="B95" s="6">
        <v>2365</v>
      </c>
      <c r="C95" s="6" t="s">
        <v>29</v>
      </c>
      <c r="D95" s="6" t="s">
        <v>30</v>
      </c>
      <c r="E95" s="6" t="s">
        <v>1564</v>
      </c>
      <c r="F95" s="9">
        <v>43953.01</v>
      </c>
      <c r="G95" s="6">
        <v>0</v>
      </c>
      <c r="H95" s="6">
        <v>0</v>
      </c>
      <c r="I95" s="6">
        <v>2</v>
      </c>
      <c r="J95" s="6">
        <v>365</v>
      </c>
      <c r="K95" s="6">
        <v>0</v>
      </c>
      <c r="L95" s="6">
        <v>0</v>
      </c>
      <c r="M95" s="6">
        <v>0</v>
      </c>
      <c r="N95" s="6">
        <v>0</v>
      </c>
      <c r="O95" s="6">
        <v>0</v>
      </c>
      <c r="P95" s="6">
        <v>0</v>
      </c>
      <c r="Q95" s="6">
        <v>0</v>
      </c>
      <c r="R95" s="6">
        <v>6</v>
      </c>
      <c r="S95" s="6">
        <v>5</v>
      </c>
      <c r="T95" s="6">
        <v>2</v>
      </c>
      <c r="U95" s="6">
        <v>17</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v>0</v>
      </c>
      <c r="AM95" s="6">
        <v>0</v>
      </c>
      <c r="AN95" s="8">
        <f t="shared" si="46"/>
        <v>0</v>
      </c>
      <c r="AO95" s="8">
        <f t="shared" si="45"/>
        <v>2</v>
      </c>
    </row>
    <row r="96" spans="1:41" ht="12.75" customHeight="1" x14ac:dyDescent="0.35">
      <c r="A96" s="6">
        <v>48</v>
      </c>
      <c r="B96" s="6">
        <v>2630</v>
      </c>
      <c r="C96" s="6" t="s">
        <v>29</v>
      </c>
      <c r="D96" s="6" t="s">
        <v>212</v>
      </c>
      <c r="E96" s="6" t="s">
        <v>213</v>
      </c>
      <c r="F96" s="9">
        <v>39387.01</v>
      </c>
      <c r="G96" s="6">
        <v>4.3</v>
      </c>
      <c r="H96" s="6">
        <v>3</v>
      </c>
      <c r="I96" s="6">
        <v>2</v>
      </c>
      <c r="J96" s="6">
        <v>630</v>
      </c>
      <c r="K96" s="6">
        <v>3</v>
      </c>
      <c r="L96" s="6">
        <v>0</v>
      </c>
      <c r="M96" s="6">
        <v>1</v>
      </c>
      <c r="N96" s="6">
        <v>0</v>
      </c>
      <c r="O96" s="6">
        <v>2</v>
      </c>
      <c r="P96" s="6">
        <v>3</v>
      </c>
      <c r="Q96">
        <v>0</v>
      </c>
      <c r="R96">
        <v>6</v>
      </c>
      <c r="S96">
        <v>5</v>
      </c>
      <c r="T96">
        <v>2</v>
      </c>
      <c r="U96">
        <v>0</v>
      </c>
      <c r="V96">
        <v>0</v>
      </c>
      <c r="W96">
        <f t="shared" ref="W96" si="47">SUM($U96, $V96)</f>
        <v>0</v>
      </c>
      <c r="X96">
        <v>4.4000000000000004</v>
      </c>
      <c r="Y96">
        <v>4.2</v>
      </c>
      <c r="Z96">
        <v>2</v>
      </c>
      <c r="AA96">
        <v>3</v>
      </c>
      <c r="AB96">
        <v>0</v>
      </c>
      <c r="AC96">
        <v>0</v>
      </c>
      <c r="AD96">
        <v>0</v>
      </c>
      <c r="AE96">
        <f t="shared" ref="AE96:AE124" si="48">SUM($AB96+$AC96+$AD96)</f>
        <v>0</v>
      </c>
      <c r="AF96">
        <v>3</v>
      </c>
      <c r="AG96">
        <v>2.8</v>
      </c>
      <c r="AH96">
        <v>0.1</v>
      </c>
      <c r="AI96">
        <v>3</v>
      </c>
      <c r="AJ96">
        <v>0</v>
      </c>
      <c r="AK96">
        <v>0</v>
      </c>
      <c r="AL96">
        <v>0</v>
      </c>
      <c r="AM96">
        <f t="shared" ref="AM96:AM137" si="49">SUM($AJ96+$AK96+$AL96)</f>
        <v>0</v>
      </c>
      <c r="AN96" s="8">
        <f t="shared" si="46"/>
        <v>0</v>
      </c>
      <c r="AO96" s="8">
        <f t="shared" si="45"/>
        <v>8</v>
      </c>
    </row>
    <row r="97" spans="1:41" customFormat="1" x14ac:dyDescent="0.35">
      <c r="A97">
        <v>48</v>
      </c>
      <c r="B97">
        <v>2630</v>
      </c>
      <c r="C97" t="s">
        <v>29</v>
      </c>
      <c r="D97" t="s">
        <v>212</v>
      </c>
      <c r="E97" t="s">
        <v>1562</v>
      </c>
      <c r="F97" s="7">
        <v>40330</v>
      </c>
      <c r="G97">
        <v>0</v>
      </c>
      <c r="H97">
        <v>0</v>
      </c>
      <c r="I97">
        <v>630</v>
      </c>
      <c r="J97">
        <v>2</v>
      </c>
      <c r="K97">
        <v>0</v>
      </c>
      <c r="L97">
        <v>0</v>
      </c>
      <c r="M97">
        <v>0</v>
      </c>
      <c r="N97">
        <v>0</v>
      </c>
      <c r="O97">
        <v>0</v>
      </c>
      <c r="P97">
        <v>0</v>
      </c>
      <c r="Q97">
        <v>0</v>
      </c>
      <c r="R97">
        <v>6</v>
      </c>
      <c r="S97">
        <v>5</v>
      </c>
      <c r="T97">
        <v>2</v>
      </c>
      <c r="U97">
        <v>0</v>
      </c>
      <c r="V97">
        <v>18</v>
      </c>
      <c r="W97">
        <v>1</v>
      </c>
      <c r="X97">
        <v>0</v>
      </c>
      <c r="Y97">
        <v>0</v>
      </c>
      <c r="Z97">
        <v>0</v>
      </c>
      <c r="AA97">
        <f t="shared" ref="AA97" si="50">SUM($X97+$Y97+$Z97)</f>
        <v>0</v>
      </c>
      <c r="AB97">
        <v>0</v>
      </c>
      <c r="AC97">
        <v>0</v>
      </c>
      <c r="AD97">
        <v>0</v>
      </c>
      <c r="AE97">
        <f t="shared" si="48"/>
        <v>0</v>
      </c>
      <c r="AF97">
        <v>3</v>
      </c>
      <c r="AG97">
        <v>0</v>
      </c>
      <c r="AH97">
        <v>0.1</v>
      </c>
      <c r="AI97">
        <v>2</v>
      </c>
      <c r="AJ97">
        <v>0</v>
      </c>
      <c r="AK97">
        <v>0</v>
      </c>
      <c r="AL97">
        <v>0</v>
      </c>
      <c r="AM97">
        <f t="shared" si="49"/>
        <v>0</v>
      </c>
      <c r="AN97" s="8">
        <f t="shared" si="46"/>
        <v>1</v>
      </c>
      <c r="AO97" s="8">
        <f t="shared" si="45"/>
        <v>4</v>
      </c>
    </row>
    <row r="98" spans="1:41" x14ac:dyDescent="0.35">
      <c r="A98" s="6">
        <v>49</v>
      </c>
      <c r="B98" s="6">
        <v>2630</v>
      </c>
      <c r="C98" s="6" t="s">
        <v>29</v>
      </c>
      <c r="D98" s="6" t="s">
        <v>212</v>
      </c>
      <c r="E98" s="6" t="s">
        <v>216</v>
      </c>
      <c r="F98" s="9">
        <v>39540</v>
      </c>
      <c r="G98" s="6">
        <v>3</v>
      </c>
      <c r="H98" s="6">
        <v>2</v>
      </c>
      <c r="I98" s="6">
        <v>2</v>
      </c>
      <c r="J98" s="6">
        <v>630</v>
      </c>
      <c r="K98" s="6">
        <v>3</v>
      </c>
      <c r="L98" s="6">
        <v>0</v>
      </c>
      <c r="M98" s="6">
        <v>0</v>
      </c>
      <c r="N98" s="6">
        <v>0</v>
      </c>
      <c r="O98" s="6">
        <v>2</v>
      </c>
      <c r="P98" s="6">
        <v>4</v>
      </c>
      <c r="Q98">
        <v>0</v>
      </c>
      <c r="R98">
        <v>6</v>
      </c>
      <c r="S98">
        <v>5</v>
      </c>
      <c r="T98">
        <v>2</v>
      </c>
      <c r="U98">
        <v>17</v>
      </c>
      <c r="V98">
        <v>0</v>
      </c>
      <c r="W98">
        <v>1</v>
      </c>
      <c r="X98">
        <v>0</v>
      </c>
      <c r="Y98">
        <v>4.2</v>
      </c>
      <c r="Z98">
        <v>2</v>
      </c>
      <c r="AA98">
        <v>2</v>
      </c>
      <c r="AB98">
        <v>0</v>
      </c>
      <c r="AC98">
        <v>0</v>
      </c>
      <c r="AD98">
        <v>0</v>
      </c>
      <c r="AE98">
        <f t="shared" si="48"/>
        <v>0</v>
      </c>
      <c r="AF98">
        <v>3</v>
      </c>
      <c r="AG98">
        <v>0</v>
      </c>
      <c r="AH98">
        <v>0.1</v>
      </c>
      <c r="AI98">
        <v>2</v>
      </c>
      <c r="AJ98">
        <v>0</v>
      </c>
      <c r="AK98">
        <v>0</v>
      </c>
      <c r="AL98">
        <v>0</v>
      </c>
      <c r="AM98">
        <f t="shared" si="49"/>
        <v>0</v>
      </c>
      <c r="AN98" s="8">
        <f t="shared" si="46"/>
        <v>1</v>
      </c>
      <c r="AO98" s="8">
        <f t="shared" si="45"/>
        <v>6</v>
      </c>
    </row>
    <row r="99" spans="1:41" customFormat="1" x14ac:dyDescent="0.35">
      <c r="A99">
        <v>49</v>
      </c>
      <c r="B99">
        <v>2630</v>
      </c>
      <c r="C99" t="s">
        <v>29</v>
      </c>
      <c r="D99" t="s">
        <v>212</v>
      </c>
      <c r="E99" t="s">
        <v>1562</v>
      </c>
      <c r="F99" s="7">
        <v>39234</v>
      </c>
      <c r="G99">
        <v>0</v>
      </c>
      <c r="H99">
        <v>0</v>
      </c>
      <c r="I99">
        <v>630</v>
      </c>
      <c r="J99">
        <v>2</v>
      </c>
      <c r="K99">
        <v>0</v>
      </c>
      <c r="L99">
        <v>0</v>
      </c>
      <c r="M99">
        <v>0</v>
      </c>
      <c r="N99">
        <v>0</v>
      </c>
      <c r="O99">
        <v>0</v>
      </c>
      <c r="P99">
        <v>0</v>
      </c>
      <c r="Q99">
        <v>0</v>
      </c>
      <c r="R99">
        <v>6</v>
      </c>
      <c r="S99">
        <v>5</v>
      </c>
      <c r="T99">
        <v>2</v>
      </c>
      <c r="U99">
        <v>17</v>
      </c>
      <c r="V99">
        <v>0</v>
      </c>
      <c r="W99">
        <v>1</v>
      </c>
      <c r="X99">
        <v>0</v>
      </c>
      <c r="Y99">
        <v>0</v>
      </c>
      <c r="Z99">
        <v>0</v>
      </c>
      <c r="AA99">
        <f t="shared" ref="AA99" si="51">SUM($X99+$Y99+$Z99)</f>
        <v>0</v>
      </c>
      <c r="AB99">
        <v>0</v>
      </c>
      <c r="AC99">
        <v>0</v>
      </c>
      <c r="AD99">
        <v>0</v>
      </c>
      <c r="AE99">
        <f t="shared" si="48"/>
        <v>0</v>
      </c>
      <c r="AF99">
        <v>0</v>
      </c>
      <c r="AG99">
        <v>0</v>
      </c>
      <c r="AH99">
        <v>0.1</v>
      </c>
      <c r="AI99">
        <v>1</v>
      </c>
      <c r="AJ99">
        <v>0</v>
      </c>
      <c r="AK99">
        <v>0</v>
      </c>
      <c r="AL99">
        <v>0</v>
      </c>
      <c r="AM99">
        <f t="shared" si="49"/>
        <v>0</v>
      </c>
      <c r="AN99" s="8">
        <f t="shared" si="46"/>
        <v>1</v>
      </c>
      <c r="AO99" s="8">
        <f t="shared" si="45"/>
        <v>3</v>
      </c>
    </row>
    <row r="100" spans="1:41" ht="12.75" customHeight="1" x14ac:dyDescent="0.35">
      <c r="A100" s="6">
        <v>50</v>
      </c>
      <c r="B100" s="6">
        <v>2630</v>
      </c>
      <c r="C100" s="6" t="s">
        <v>29</v>
      </c>
      <c r="D100" s="6" t="s">
        <v>212</v>
      </c>
      <c r="E100" s="6" t="s">
        <v>219</v>
      </c>
      <c r="F100" s="9">
        <v>39965.01</v>
      </c>
      <c r="G100" s="6">
        <v>4.3</v>
      </c>
      <c r="H100" s="6">
        <v>3</v>
      </c>
      <c r="I100" s="6">
        <v>2</v>
      </c>
      <c r="J100" s="6">
        <v>630</v>
      </c>
      <c r="K100" s="6">
        <v>4</v>
      </c>
      <c r="L100" s="6">
        <v>0</v>
      </c>
      <c r="M100" s="6">
        <v>1</v>
      </c>
      <c r="N100" s="6">
        <v>1</v>
      </c>
      <c r="O100" s="6">
        <v>2</v>
      </c>
      <c r="P100" s="6">
        <v>6</v>
      </c>
      <c r="Q100">
        <v>0</v>
      </c>
      <c r="R100">
        <v>6</v>
      </c>
      <c r="S100">
        <v>5</v>
      </c>
      <c r="T100">
        <v>2</v>
      </c>
      <c r="U100">
        <v>0</v>
      </c>
      <c r="V100">
        <v>0</v>
      </c>
      <c r="W100">
        <f t="shared" ref="W100" si="52">SUM($U100, $V100)</f>
        <v>0</v>
      </c>
      <c r="X100">
        <v>0</v>
      </c>
      <c r="Y100">
        <v>0</v>
      </c>
      <c r="Z100">
        <v>2</v>
      </c>
      <c r="AA100">
        <v>1</v>
      </c>
      <c r="AB100">
        <v>0</v>
      </c>
      <c r="AC100">
        <v>0</v>
      </c>
      <c r="AD100">
        <v>0</v>
      </c>
      <c r="AE100">
        <f t="shared" si="48"/>
        <v>0</v>
      </c>
      <c r="AF100">
        <v>3</v>
      </c>
      <c r="AG100">
        <v>2.8</v>
      </c>
      <c r="AH100">
        <v>0</v>
      </c>
      <c r="AI100">
        <v>2</v>
      </c>
      <c r="AJ100">
        <v>0</v>
      </c>
      <c r="AK100">
        <v>0</v>
      </c>
      <c r="AL100">
        <v>0</v>
      </c>
      <c r="AM100">
        <f t="shared" si="49"/>
        <v>0</v>
      </c>
      <c r="AN100" s="8">
        <f t="shared" si="46"/>
        <v>0</v>
      </c>
      <c r="AO100" s="8">
        <f t="shared" si="45"/>
        <v>5</v>
      </c>
    </row>
    <row r="101" spans="1:41" customFormat="1" x14ac:dyDescent="0.35">
      <c r="A101">
        <v>50</v>
      </c>
      <c r="B101">
        <v>2630</v>
      </c>
      <c r="C101" t="s">
        <v>29</v>
      </c>
      <c r="D101" t="s">
        <v>212</v>
      </c>
      <c r="E101" t="s">
        <v>235</v>
      </c>
      <c r="F101" s="7">
        <v>39965</v>
      </c>
      <c r="G101">
        <v>3</v>
      </c>
      <c r="H101">
        <v>1</v>
      </c>
      <c r="I101">
        <v>630</v>
      </c>
      <c r="J101">
        <v>2</v>
      </c>
      <c r="K101">
        <v>2</v>
      </c>
      <c r="L101">
        <v>1</v>
      </c>
      <c r="M101">
        <v>0</v>
      </c>
      <c r="N101">
        <v>0</v>
      </c>
      <c r="O101">
        <v>1</v>
      </c>
      <c r="P101">
        <v>1</v>
      </c>
      <c r="Q101">
        <v>0</v>
      </c>
      <c r="R101">
        <v>6</v>
      </c>
      <c r="S101">
        <v>5</v>
      </c>
      <c r="T101">
        <v>2</v>
      </c>
      <c r="U101">
        <v>17</v>
      </c>
      <c r="V101">
        <v>0</v>
      </c>
      <c r="W101">
        <v>1</v>
      </c>
      <c r="X101">
        <v>4.4000000000000004</v>
      </c>
      <c r="Y101">
        <v>0</v>
      </c>
      <c r="Z101">
        <v>0</v>
      </c>
      <c r="AA101">
        <v>1</v>
      </c>
      <c r="AB101">
        <v>0</v>
      </c>
      <c r="AC101">
        <v>0</v>
      </c>
      <c r="AD101">
        <v>0</v>
      </c>
      <c r="AE101">
        <f t="shared" si="48"/>
        <v>0</v>
      </c>
      <c r="AF101">
        <v>0</v>
      </c>
      <c r="AG101">
        <v>0</v>
      </c>
      <c r="AH101">
        <v>0</v>
      </c>
      <c r="AI101">
        <f t="shared" ref="AI101" si="53">SUM($AF101+$AG101+$AH101)</f>
        <v>0</v>
      </c>
      <c r="AJ101">
        <v>0</v>
      </c>
      <c r="AK101">
        <v>0</v>
      </c>
      <c r="AL101">
        <v>0</v>
      </c>
      <c r="AM101">
        <f t="shared" si="49"/>
        <v>0</v>
      </c>
      <c r="AN101" s="8">
        <f t="shared" si="46"/>
        <v>1</v>
      </c>
      <c r="AO101" s="8">
        <f t="shared" si="45"/>
        <v>3</v>
      </c>
    </row>
    <row r="102" spans="1:41" x14ac:dyDescent="0.35">
      <c r="A102" s="6">
        <v>51</v>
      </c>
      <c r="B102" s="6">
        <v>2630</v>
      </c>
      <c r="C102" s="6" t="s">
        <v>29</v>
      </c>
      <c r="D102" s="6" t="s">
        <v>212</v>
      </c>
      <c r="E102" s="6" t="s">
        <v>223</v>
      </c>
      <c r="F102" s="9">
        <v>39965.019999999997</v>
      </c>
      <c r="G102" s="6">
        <v>4.2</v>
      </c>
      <c r="H102" s="6">
        <v>3</v>
      </c>
      <c r="I102" s="6">
        <v>2</v>
      </c>
      <c r="J102" s="6">
        <v>630</v>
      </c>
      <c r="K102" s="6">
        <v>3</v>
      </c>
      <c r="L102" s="6">
        <v>0</v>
      </c>
      <c r="M102" s="6">
        <v>1</v>
      </c>
      <c r="N102" s="6">
        <v>0</v>
      </c>
      <c r="O102" s="6">
        <v>2</v>
      </c>
      <c r="P102" s="6">
        <v>3</v>
      </c>
      <c r="Q102">
        <v>1</v>
      </c>
      <c r="R102">
        <v>6</v>
      </c>
      <c r="S102">
        <v>5</v>
      </c>
      <c r="T102">
        <v>2</v>
      </c>
      <c r="U102">
        <v>0</v>
      </c>
      <c r="V102">
        <v>0</v>
      </c>
      <c r="W102">
        <f t="shared" ref="W102" si="54">SUM($U102, $V102)</f>
        <v>0</v>
      </c>
      <c r="X102">
        <v>0</v>
      </c>
      <c r="Y102">
        <v>0</v>
      </c>
      <c r="Z102">
        <v>2</v>
      </c>
      <c r="AA102">
        <v>1</v>
      </c>
      <c r="AB102">
        <v>0</v>
      </c>
      <c r="AC102">
        <v>0</v>
      </c>
      <c r="AD102">
        <v>0</v>
      </c>
      <c r="AE102">
        <f t="shared" si="48"/>
        <v>0</v>
      </c>
      <c r="AF102">
        <v>3</v>
      </c>
      <c r="AG102">
        <v>2.8</v>
      </c>
      <c r="AH102">
        <v>0</v>
      </c>
      <c r="AI102">
        <v>2</v>
      </c>
      <c r="AJ102">
        <v>0</v>
      </c>
      <c r="AK102">
        <v>0</v>
      </c>
      <c r="AL102">
        <v>0</v>
      </c>
      <c r="AM102">
        <f t="shared" si="49"/>
        <v>0</v>
      </c>
      <c r="AN102" s="8">
        <f t="shared" si="46"/>
        <v>0</v>
      </c>
      <c r="AO102" s="8">
        <f t="shared" si="45"/>
        <v>5</v>
      </c>
    </row>
    <row r="103" spans="1:41" customFormat="1" x14ac:dyDescent="0.35">
      <c r="A103">
        <v>51</v>
      </c>
      <c r="B103">
        <v>2630</v>
      </c>
      <c r="C103" t="s">
        <v>29</v>
      </c>
      <c r="D103" t="s">
        <v>212</v>
      </c>
      <c r="E103" t="s">
        <v>235</v>
      </c>
      <c r="F103" s="7">
        <v>39965</v>
      </c>
      <c r="G103">
        <v>3</v>
      </c>
      <c r="H103">
        <v>1</v>
      </c>
      <c r="I103">
        <v>630</v>
      </c>
      <c r="J103">
        <v>2</v>
      </c>
      <c r="K103">
        <v>2</v>
      </c>
      <c r="L103">
        <v>1</v>
      </c>
      <c r="M103">
        <v>0</v>
      </c>
      <c r="N103">
        <v>0</v>
      </c>
      <c r="O103">
        <v>1</v>
      </c>
      <c r="P103">
        <v>1</v>
      </c>
      <c r="Q103">
        <v>1</v>
      </c>
      <c r="R103">
        <v>6</v>
      </c>
      <c r="S103">
        <v>5</v>
      </c>
      <c r="T103">
        <v>2</v>
      </c>
      <c r="U103">
        <v>17</v>
      </c>
      <c r="V103">
        <v>0</v>
      </c>
      <c r="W103">
        <v>1</v>
      </c>
      <c r="X103">
        <v>4.4000000000000004</v>
      </c>
      <c r="Y103">
        <v>0</v>
      </c>
      <c r="Z103">
        <v>0</v>
      </c>
      <c r="AA103">
        <v>1</v>
      </c>
      <c r="AB103">
        <v>0</v>
      </c>
      <c r="AC103">
        <v>0</v>
      </c>
      <c r="AD103">
        <v>0</v>
      </c>
      <c r="AE103">
        <f t="shared" si="48"/>
        <v>0</v>
      </c>
      <c r="AF103">
        <v>0</v>
      </c>
      <c r="AG103">
        <v>0</v>
      </c>
      <c r="AH103">
        <v>0</v>
      </c>
      <c r="AI103">
        <f t="shared" ref="AI103" si="55">SUM($AF103+$AG103+$AH103)</f>
        <v>0</v>
      </c>
      <c r="AJ103">
        <v>0</v>
      </c>
      <c r="AK103">
        <v>0</v>
      </c>
      <c r="AL103">
        <v>0</v>
      </c>
      <c r="AM103">
        <f t="shared" si="49"/>
        <v>0</v>
      </c>
      <c r="AN103" s="8">
        <f t="shared" si="46"/>
        <v>1</v>
      </c>
      <c r="AO103" s="8">
        <f t="shared" si="45"/>
        <v>3</v>
      </c>
    </row>
    <row r="104" spans="1:41" ht="12.75" customHeight="1" x14ac:dyDescent="0.35">
      <c r="A104" s="6">
        <v>52</v>
      </c>
      <c r="B104" s="6">
        <v>2630</v>
      </c>
      <c r="C104" s="6" t="s">
        <v>29</v>
      </c>
      <c r="D104" s="6" t="s">
        <v>212</v>
      </c>
      <c r="E104" s="6" t="s">
        <v>228</v>
      </c>
      <c r="F104" s="9">
        <v>40165</v>
      </c>
      <c r="G104" s="6">
        <v>1</v>
      </c>
      <c r="H104" s="6">
        <v>1</v>
      </c>
      <c r="I104" s="6">
        <v>630</v>
      </c>
      <c r="J104" s="6">
        <v>2</v>
      </c>
      <c r="K104" s="6">
        <v>1</v>
      </c>
      <c r="L104" s="6">
        <v>1</v>
      </c>
      <c r="M104" s="6">
        <v>0</v>
      </c>
      <c r="N104" s="6">
        <v>0</v>
      </c>
      <c r="O104" s="6">
        <v>1</v>
      </c>
      <c r="P104" s="6">
        <v>2</v>
      </c>
      <c r="Q104">
        <v>0</v>
      </c>
      <c r="R104">
        <v>6</v>
      </c>
      <c r="S104">
        <v>0</v>
      </c>
      <c r="T104">
        <v>1</v>
      </c>
      <c r="U104">
        <v>0</v>
      </c>
      <c r="V104">
        <v>0</v>
      </c>
      <c r="W104">
        <f t="shared" ref="W104" si="56">SUM($U104, $V104)</f>
        <v>0</v>
      </c>
      <c r="X104">
        <v>0</v>
      </c>
      <c r="Y104">
        <v>0</v>
      </c>
      <c r="Z104">
        <v>0</v>
      </c>
      <c r="AA104">
        <f t="shared" ref="AA104:AA106" si="57">SUM($X104+$Y104+$Z104)</f>
        <v>0</v>
      </c>
      <c r="AB104">
        <v>0</v>
      </c>
      <c r="AC104">
        <v>0</v>
      </c>
      <c r="AD104">
        <v>0</v>
      </c>
      <c r="AE104">
        <f t="shared" si="48"/>
        <v>0</v>
      </c>
      <c r="AF104">
        <v>0</v>
      </c>
      <c r="AG104">
        <v>0</v>
      </c>
      <c r="AH104">
        <v>0.1</v>
      </c>
      <c r="AI104">
        <v>1</v>
      </c>
      <c r="AJ104">
        <v>0</v>
      </c>
      <c r="AK104">
        <v>0</v>
      </c>
      <c r="AL104">
        <v>0</v>
      </c>
      <c r="AM104">
        <f t="shared" si="49"/>
        <v>0</v>
      </c>
      <c r="AN104" s="8">
        <f t="shared" si="46"/>
        <v>0</v>
      </c>
      <c r="AO104" s="8">
        <f t="shared" si="45"/>
        <v>2</v>
      </c>
    </row>
    <row r="105" spans="1:41" customFormat="1" x14ac:dyDescent="0.35">
      <c r="A105">
        <v>52</v>
      </c>
      <c r="B105">
        <v>2630</v>
      </c>
      <c r="C105" t="s">
        <v>29</v>
      </c>
      <c r="D105" t="s">
        <v>212</v>
      </c>
      <c r="E105" t="s">
        <v>1562</v>
      </c>
      <c r="F105" s="7">
        <f>DATEVALUE("3/14/2010")</f>
        <v>40251</v>
      </c>
      <c r="G105">
        <v>0</v>
      </c>
      <c r="H105">
        <v>0</v>
      </c>
      <c r="I105">
        <v>2</v>
      </c>
      <c r="J105">
        <v>630</v>
      </c>
      <c r="K105">
        <v>0</v>
      </c>
      <c r="L105">
        <v>0</v>
      </c>
      <c r="M105">
        <v>0</v>
      </c>
      <c r="N105">
        <v>0</v>
      </c>
      <c r="O105">
        <v>0</v>
      </c>
      <c r="P105">
        <v>0</v>
      </c>
      <c r="Q105">
        <v>0</v>
      </c>
      <c r="R105">
        <v>6</v>
      </c>
      <c r="S105">
        <v>5</v>
      </c>
      <c r="T105">
        <v>2</v>
      </c>
      <c r="U105">
        <v>17</v>
      </c>
      <c r="V105">
        <v>0</v>
      </c>
      <c r="W105">
        <v>1</v>
      </c>
      <c r="X105">
        <v>0</v>
      </c>
      <c r="Y105">
        <v>0</v>
      </c>
      <c r="Z105">
        <v>0</v>
      </c>
      <c r="AA105">
        <f t="shared" si="57"/>
        <v>0</v>
      </c>
      <c r="AB105">
        <v>0</v>
      </c>
      <c r="AC105">
        <v>0</v>
      </c>
      <c r="AD105">
        <v>0</v>
      </c>
      <c r="AE105">
        <f t="shared" si="48"/>
        <v>0</v>
      </c>
      <c r="AF105">
        <v>0</v>
      </c>
      <c r="AG105">
        <v>0</v>
      </c>
      <c r="AH105">
        <v>0.1</v>
      </c>
      <c r="AI105">
        <v>1</v>
      </c>
      <c r="AJ105">
        <v>0</v>
      </c>
      <c r="AK105">
        <v>0</v>
      </c>
      <c r="AL105">
        <v>0</v>
      </c>
      <c r="AM105">
        <f t="shared" si="49"/>
        <v>0</v>
      </c>
      <c r="AN105" s="8">
        <f t="shared" si="46"/>
        <v>1</v>
      </c>
      <c r="AO105" s="8">
        <f t="shared" si="45"/>
        <v>3</v>
      </c>
    </row>
    <row r="106" spans="1:41" x14ac:dyDescent="0.35">
      <c r="A106" s="6">
        <v>53</v>
      </c>
      <c r="B106" s="6">
        <v>2630</v>
      </c>
      <c r="C106" s="6" t="s">
        <v>29</v>
      </c>
      <c r="D106" s="6" t="s">
        <v>212</v>
      </c>
      <c r="E106" s="6" t="s">
        <v>232</v>
      </c>
      <c r="F106" s="9">
        <v>40626</v>
      </c>
      <c r="G106" s="6">
        <v>3</v>
      </c>
      <c r="H106" s="6">
        <v>2</v>
      </c>
      <c r="I106" s="6">
        <v>2</v>
      </c>
      <c r="J106" s="6">
        <v>630</v>
      </c>
      <c r="K106" s="6">
        <v>3</v>
      </c>
      <c r="L106" s="6">
        <v>0</v>
      </c>
      <c r="M106" s="6">
        <v>1</v>
      </c>
      <c r="N106" s="6">
        <v>0</v>
      </c>
      <c r="O106" s="6">
        <v>2</v>
      </c>
      <c r="P106" s="6">
        <v>3</v>
      </c>
      <c r="Q106">
        <v>0</v>
      </c>
      <c r="R106">
        <v>0</v>
      </c>
      <c r="S106">
        <v>0</v>
      </c>
      <c r="T106">
        <f t="shared" ref="T106" si="58">SUM($R106+$S106)</f>
        <v>0</v>
      </c>
      <c r="U106">
        <v>0</v>
      </c>
      <c r="V106">
        <v>0</v>
      </c>
      <c r="W106">
        <f t="shared" ref="W106" si="59">SUM($U106, $V106)</f>
        <v>0</v>
      </c>
      <c r="X106">
        <v>0</v>
      </c>
      <c r="Y106">
        <v>0</v>
      </c>
      <c r="Z106">
        <v>0</v>
      </c>
      <c r="AA106">
        <f t="shared" si="57"/>
        <v>0</v>
      </c>
      <c r="AB106">
        <v>0</v>
      </c>
      <c r="AC106">
        <v>0</v>
      </c>
      <c r="AD106">
        <v>0</v>
      </c>
      <c r="AE106">
        <f t="shared" si="48"/>
        <v>0</v>
      </c>
      <c r="AF106">
        <v>0</v>
      </c>
      <c r="AG106">
        <v>0</v>
      </c>
      <c r="AH106">
        <v>0</v>
      </c>
      <c r="AI106">
        <f t="shared" ref="AI106:AI112" si="60">SUM($AF106+$AG106+$AH106)</f>
        <v>0</v>
      </c>
      <c r="AJ106">
        <v>0</v>
      </c>
      <c r="AK106">
        <v>0</v>
      </c>
      <c r="AL106">
        <v>0</v>
      </c>
      <c r="AM106">
        <f t="shared" si="49"/>
        <v>0</v>
      </c>
      <c r="AN106" s="8">
        <f t="shared" si="46"/>
        <v>0</v>
      </c>
      <c r="AO106" s="8">
        <f t="shared" si="45"/>
        <v>0</v>
      </c>
    </row>
    <row r="107" spans="1:41" customFormat="1" x14ac:dyDescent="0.35">
      <c r="A107">
        <v>53</v>
      </c>
      <c r="B107">
        <v>2630</v>
      </c>
      <c r="C107" t="s">
        <v>29</v>
      </c>
      <c r="D107" t="s">
        <v>212</v>
      </c>
      <c r="E107" t="s">
        <v>235</v>
      </c>
      <c r="F107" s="7">
        <v>40627</v>
      </c>
      <c r="G107">
        <v>3</v>
      </c>
      <c r="H107">
        <v>1</v>
      </c>
      <c r="I107">
        <v>630</v>
      </c>
      <c r="J107">
        <v>2</v>
      </c>
      <c r="K107">
        <v>2</v>
      </c>
      <c r="L107">
        <v>1</v>
      </c>
      <c r="M107">
        <v>0</v>
      </c>
      <c r="N107">
        <v>0</v>
      </c>
      <c r="O107">
        <v>1</v>
      </c>
      <c r="P107">
        <v>1</v>
      </c>
      <c r="Q107">
        <v>0</v>
      </c>
      <c r="R107">
        <v>6</v>
      </c>
      <c r="S107">
        <v>5</v>
      </c>
      <c r="T107">
        <v>2</v>
      </c>
      <c r="U107">
        <v>17</v>
      </c>
      <c r="V107">
        <v>0</v>
      </c>
      <c r="W107">
        <v>1</v>
      </c>
      <c r="X107">
        <v>0</v>
      </c>
      <c r="Y107">
        <v>0</v>
      </c>
      <c r="Z107">
        <v>2</v>
      </c>
      <c r="AA107">
        <v>1</v>
      </c>
      <c r="AB107">
        <v>0</v>
      </c>
      <c r="AC107">
        <v>0</v>
      </c>
      <c r="AD107">
        <v>0</v>
      </c>
      <c r="AE107">
        <f t="shared" si="48"/>
        <v>0</v>
      </c>
      <c r="AF107">
        <v>0</v>
      </c>
      <c r="AG107">
        <v>0</v>
      </c>
      <c r="AH107">
        <v>0</v>
      </c>
      <c r="AI107">
        <f t="shared" si="60"/>
        <v>0</v>
      </c>
      <c r="AJ107">
        <v>0</v>
      </c>
      <c r="AK107">
        <v>0</v>
      </c>
      <c r="AL107">
        <v>0</v>
      </c>
      <c r="AM107">
        <f t="shared" si="49"/>
        <v>0</v>
      </c>
      <c r="AN107" s="8">
        <f t="shared" si="46"/>
        <v>1</v>
      </c>
      <c r="AO107" s="8">
        <f t="shared" si="45"/>
        <v>3</v>
      </c>
    </row>
    <row r="108" spans="1:41" x14ac:dyDescent="0.35">
      <c r="A108" s="6">
        <v>54</v>
      </c>
      <c r="B108" s="6">
        <v>2630</v>
      </c>
      <c r="C108" s="6" t="s">
        <v>29</v>
      </c>
      <c r="D108" s="6" t="s">
        <v>212</v>
      </c>
      <c r="E108" s="6" t="s">
        <v>235</v>
      </c>
      <c r="F108" s="9">
        <v>40627.01</v>
      </c>
      <c r="G108" s="6">
        <v>3</v>
      </c>
      <c r="H108" s="6">
        <v>1</v>
      </c>
      <c r="I108" s="6">
        <v>630</v>
      </c>
      <c r="J108" s="6">
        <v>2</v>
      </c>
      <c r="K108" s="6">
        <v>2</v>
      </c>
      <c r="L108" s="6">
        <v>1</v>
      </c>
      <c r="M108" s="6">
        <v>0</v>
      </c>
      <c r="N108" s="6">
        <v>0</v>
      </c>
      <c r="O108" s="6">
        <v>1</v>
      </c>
      <c r="P108" s="6">
        <v>1</v>
      </c>
      <c r="Q108">
        <v>0</v>
      </c>
      <c r="R108">
        <v>6</v>
      </c>
      <c r="S108">
        <v>5</v>
      </c>
      <c r="T108">
        <v>2</v>
      </c>
      <c r="U108">
        <v>17</v>
      </c>
      <c r="V108">
        <v>0</v>
      </c>
      <c r="W108">
        <v>1</v>
      </c>
      <c r="X108">
        <v>0</v>
      </c>
      <c r="Y108">
        <v>0</v>
      </c>
      <c r="Z108">
        <v>2</v>
      </c>
      <c r="AA108">
        <v>1</v>
      </c>
      <c r="AB108">
        <v>0</v>
      </c>
      <c r="AC108">
        <v>0</v>
      </c>
      <c r="AD108">
        <v>0</v>
      </c>
      <c r="AE108">
        <f t="shared" si="48"/>
        <v>0</v>
      </c>
      <c r="AF108">
        <v>0</v>
      </c>
      <c r="AG108">
        <v>0</v>
      </c>
      <c r="AH108">
        <v>0</v>
      </c>
      <c r="AI108">
        <f t="shared" si="60"/>
        <v>0</v>
      </c>
      <c r="AJ108">
        <v>0</v>
      </c>
      <c r="AK108">
        <v>0</v>
      </c>
      <c r="AL108">
        <v>0</v>
      </c>
      <c r="AM108">
        <f t="shared" si="49"/>
        <v>0</v>
      </c>
      <c r="AN108" s="8">
        <f t="shared" si="46"/>
        <v>1</v>
      </c>
      <c r="AO108" s="8">
        <f t="shared" si="45"/>
        <v>3</v>
      </c>
    </row>
    <row r="109" spans="1:41" customFormat="1" x14ac:dyDescent="0.35">
      <c r="A109">
        <v>54</v>
      </c>
      <c r="B109">
        <v>2630</v>
      </c>
      <c r="C109" t="s">
        <v>29</v>
      </c>
      <c r="D109" t="s">
        <v>212</v>
      </c>
      <c r="E109" t="s">
        <v>1565</v>
      </c>
      <c r="F109" s="7">
        <v>40799</v>
      </c>
      <c r="G109">
        <v>3</v>
      </c>
      <c r="H109">
        <v>3</v>
      </c>
      <c r="I109">
        <v>2</v>
      </c>
      <c r="J109">
        <v>630</v>
      </c>
      <c r="K109">
        <v>3</v>
      </c>
      <c r="L109">
        <v>0</v>
      </c>
      <c r="M109">
        <v>1</v>
      </c>
      <c r="N109">
        <v>0</v>
      </c>
      <c r="O109">
        <v>2</v>
      </c>
      <c r="P109">
        <v>3</v>
      </c>
      <c r="Q109">
        <v>1</v>
      </c>
      <c r="R109">
        <v>6</v>
      </c>
      <c r="S109">
        <v>5</v>
      </c>
      <c r="T109">
        <v>2</v>
      </c>
      <c r="U109">
        <v>0</v>
      </c>
      <c r="V109">
        <v>0</v>
      </c>
      <c r="W109">
        <f t="shared" ref="W109:W113" si="61">SUM($U109, $V109)</f>
        <v>0</v>
      </c>
      <c r="X109">
        <v>0</v>
      </c>
      <c r="Y109">
        <v>0</v>
      </c>
      <c r="Z109">
        <v>0</v>
      </c>
      <c r="AA109">
        <f t="shared" ref="AA109:AA116" si="62">SUM($X109+$Y109+$Z109)</f>
        <v>0</v>
      </c>
      <c r="AB109">
        <v>0</v>
      </c>
      <c r="AC109">
        <v>0</v>
      </c>
      <c r="AD109">
        <v>0</v>
      </c>
      <c r="AE109">
        <f t="shared" si="48"/>
        <v>0</v>
      </c>
      <c r="AF109">
        <v>0</v>
      </c>
      <c r="AG109">
        <v>0</v>
      </c>
      <c r="AH109">
        <v>0</v>
      </c>
      <c r="AI109">
        <f t="shared" si="60"/>
        <v>0</v>
      </c>
      <c r="AJ109">
        <v>0</v>
      </c>
      <c r="AK109">
        <v>0</v>
      </c>
      <c r="AL109">
        <v>0</v>
      </c>
      <c r="AM109">
        <f t="shared" si="49"/>
        <v>0</v>
      </c>
      <c r="AN109" s="8">
        <f t="shared" si="46"/>
        <v>0</v>
      </c>
      <c r="AO109" s="8">
        <f t="shared" si="45"/>
        <v>2</v>
      </c>
    </row>
    <row r="110" spans="1:41" x14ac:dyDescent="0.35">
      <c r="A110" s="6">
        <v>55</v>
      </c>
      <c r="B110" s="6">
        <v>2630</v>
      </c>
      <c r="C110" s="6" t="s">
        <v>29</v>
      </c>
      <c r="D110" s="6" t="s">
        <v>212</v>
      </c>
      <c r="E110" s="6" t="s">
        <v>239</v>
      </c>
      <c r="F110" s="9">
        <v>40648</v>
      </c>
      <c r="G110" s="6">
        <v>3</v>
      </c>
      <c r="H110" s="6">
        <v>1</v>
      </c>
      <c r="I110" s="6">
        <v>630</v>
      </c>
      <c r="J110" s="6">
        <v>2</v>
      </c>
      <c r="K110" s="6">
        <v>2</v>
      </c>
      <c r="L110" s="6">
        <v>0</v>
      </c>
      <c r="M110" s="6">
        <v>1</v>
      </c>
      <c r="N110" s="6">
        <v>1</v>
      </c>
      <c r="O110" s="6">
        <v>2</v>
      </c>
      <c r="P110" s="6">
        <v>2</v>
      </c>
      <c r="Q110">
        <v>1</v>
      </c>
      <c r="R110">
        <v>0</v>
      </c>
      <c r="S110">
        <v>0</v>
      </c>
      <c r="T110">
        <f t="shared" ref="T110" si="63">SUM($R110+$S110)</f>
        <v>0</v>
      </c>
      <c r="U110">
        <v>0</v>
      </c>
      <c r="V110">
        <v>0</v>
      </c>
      <c r="W110">
        <f t="shared" si="61"/>
        <v>0</v>
      </c>
      <c r="X110">
        <v>0</v>
      </c>
      <c r="Y110">
        <v>0</v>
      </c>
      <c r="Z110">
        <v>0</v>
      </c>
      <c r="AA110">
        <f t="shared" si="62"/>
        <v>0</v>
      </c>
      <c r="AB110">
        <v>0</v>
      </c>
      <c r="AC110">
        <v>0</v>
      </c>
      <c r="AD110">
        <v>0</v>
      </c>
      <c r="AE110">
        <f t="shared" si="48"/>
        <v>0</v>
      </c>
      <c r="AF110">
        <v>0</v>
      </c>
      <c r="AG110">
        <v>0</v>
      </c>
      <c r="AH110">
        <v>0</v>
      </c>
      <c r="AI110">
        <f t="shared" si="60"/>
        <v>0</v>
      </c>
      <c r="AJ110">
        <v>0</v>
      </c>
      <c r="AK110">
        <v>0</v>
      </c>
      <c r="AL110">
        <v>0</v>
      </c>
      <c r="AM110">
        <f t="shared" si="49"/>
        <v>0</v>
      </c>
      <c r="AN110" s="8">
        <f t="shared" si="46"/>
        <v>0</v>
      </c>
      <c r="AO110" s="8">
        <f t="shared" si="45"/>
        <v>0</v>
      </c>
    </row>
    <row r="111" spans="1:41" customFormat="1" x14ac:dyDescent="0.35">
      <c r="A111">
        <v>55</v>
      </c>
      <c r="B111">
        <v>2630</v>
      </c>
      <c r="C111" t="s">
        <v>29</v>
      </c>
      <c r="D111" t="s">
        <v>212</v>
      </c>
      <c r="E111" t="s">
        <v>1565</v>
      </c>
      <c r="F111" s="7">
        <v>40799</v>
      </c>
      <c r="G111">
        <v>3</v>
      </c>
      <c r="H111">
        <v>3</v>
      </c>
      <c r="I111">
        <v>2</v>
      </c>
      <c r="J111">
        <v>630</v>
      </c>
      <c r="K111">
        <v>3</v>
      </c>
      <c r="L111">
        <v>0</v>
      </c>
      <c r="M111">
        <v>1</v>
      </c>
      <c r="N111">
        <v>0</v>
      </c>
      <c r="O111">
        <v>2</v>
      </c>
      <c r="P111">
        <v>3</v>
      </c>
      <c r="Q111">
        <v>1</v>
      </c>
      <c r="R111">
        <v>6</v>
      </c>
      <c r="S111">
        <v>5</v>
      </c>
      <c r="T111">
        <v>2</v>
      </c>
      <c r="U111">
        <v>0</v>
      </c>
      <c r="V111">
        <v>0</v>
      </c>
      <c r="W111">
        <f t="shared" si="61"/>
        <v>0</v>
      </c>
      <c r="X111">
        <v>0</v>
      </c>
      <c r="Y111">
        <v>0</v>
      </c>
      <c r="Z111">
        <v>0</v>
      </c>
      <c r="AA111">
        <f t="shared" si="62"/>
        <v>0</v>
      </c>
      <c r="AB111">
        <v>0</v>
      </c>
      <c r="AC111">
        <v>0</v>
      </c>
      <c r="AD111">
        <v>0</v>
      </c>
      <c r="AE111">
        <f t="shared" si="48"/>
        <v>0</v>
      </c>
      <c r="AF111">
        <v>0</v>
      </c>
      <c r="AG111">
        <v>0</v>
      </c>
      <c r="AH111">
        <v>0</v>
      </c>
      <c r="AI111">
        <f t="shared" si="60"/>
        <v>0</v>
      </c>
      <c r="AJ111">
        <v>0</v>
      </c>
      <c r="AK111">
        <v>0</v>
      </c>
      <c r="AL111">
        <v>0</v>
      </c>
      <c r="AM111">
        <f t="shared" si="49"/>
        <v>0</v>
      </c>
      <c r="AN111" s="8">
        <f t="shared" si="46"/>
        <v>0</v>
      </c>
      <c r="AO111" s="8">
        <f t="shared" si="45"/>
        <v>2</v>
      </c>
    </row>
    <row r="112" spans="1:41" x14ac:dyDescent="0.35">
      <c r="A112" s="6">
        <v>56</v>
      </c>
      <c r="B112" s="6">
        <v>2630</v>
      </c>
      <c r="C112" s="6" t="s">
        <v>29</v>
      </c>
      <c r="D112" s="6" t="s">
        <v>212</v>
      </c>
      <c r="E112" s="6" t="s">
        <v>243</v>
      </c>
      <c r="F112" s="9">
        <v>41270</v>
      </c>
      <c r="G112" s="6">
        <v>3</v>
      </c>
      <c r="H112" s="6">
        <v>3</v>
      </c>
      <c r="I112" s="6">
        <v>2</v>
      </c>
      <c r="J112" s="6">
        <v>630</v>
      </c>
      <c r="K112" s="6">
        <v>3</v>
      </c>
      <c r="L112" s="6">
        <v>0</v>
      </c>
      <c r="M112" s="6">
        <v>1</v>
      </c>
      <c r="N112" s="6">
        <v>0</v>
      </c>
      <c r="O112" s="6">
        <v>2</v>
      </c>
      <c r="P112" s="6">
        <v>3</v>
      </c>
      <c r="Q112">
        <v>0</v>
      </c>
      <c r="R112">
        <v>6</v>
      </c>
      <c r="S112">
        <v>5</v>
      </c>
      <c r="T112">
        <v>2</v>
      </c>
      <c r="U112">
        <v>0</v>
      </c>
      <c r="V112">
        <v>0</v>
      </c>
      <c r="W112">
        <f t="shared" si="61"/>
        <v>0</v>
      </c>
      <c r="X112">
        <v>0</v>
      </c>
      <c r="Y112">
        <v>0</v>
      </c>
      <c r="Z112">
        <v>0</v>
      </c>
      <c r="AA112">
        <f t="shared" si="62"/>
        <v>0</v>
      </c>
      <c r="AB112">
        <v>0</v>
      </c>
      <c r="AC112">
        <v>0</v>
      </c>
      <c r="AD112">
        <v>0</v>
      </c>
      <c r="AE112">
        <f t="shared" si="48"/>
        <v>0</v>
      </c>
      <c r="AF112">
        <v>0</v>
      </c>
      <c r="AG112">
        <v>0</v>
      </c>
      <c r="AH112">
        <v>0</v>
      </c>
      <c r="AI112">
        <f t="shared" si="60"/>
        <v>0</v>
      </c>
      <c r="AJ112">
        <v>0</v>
      </c>
      <c r="AK112">
        <v>0</v>
      </c>
      <c r="AL112">
        <v>0</v>
      </c>
      <c r="AM112">
        <f t="shared" si="49"/>
        <v>0</v>
      </c>
      <c r="AN112" s="8">
        <f t="shared" si="46"/>
        <v>0</v>
      </c>
      <c r="AO112" s="8">
        <f t="shared" si="45"/>
        <v>2</v>
      </c>
    </row>
    <row r="113" spans="1:41" customFormat="1" x14ac:dyDescent="0.35">
      <c r="A113">
        <v>56</v>
      </c>
      <c r="B113">
        <v>2630</v>
      </c>
      <c r="C113" t="s">
        <v>29</v>
      </c>
      <c r="D113" t="s">
        <v>212</v>
      </c>
      <c r="E113" t="s">
        <v>1562</v>
      </c>
      <c r="F113" s="7">
        <v>41271</v>
      </c>
      <c r="G113">
        <v>0</v>
      </c>
      <c r="H113">
        <v>0</v>
      </c>
      <c r="I113">
        <v>630</v>
      </c>
      <c r="J113">
        <v>2</v>
      </c>
      <c r="K113">
        <v>0</v>
      </c>
      <c r="L113">
        <v>0</v>
      </c>
      <c r="M113">
        <v>0</v>
      </c>
      <c r="N113">
        <v>0</v>
      </c>
      <c r="O113">
        <v>0</v>
      </c>
      <c r="P113">
        <v>0</v>
      </c>
      <c r="Q113">
        <v>0</v>
      </c>
      <c r="R113">
        <v>6</v>
      </c>
      <c r="S113">
        <v>5</v>
      </c>
      <c r="T113">
        <v>2</v>
      </c>
      <c r="U113">
        <v>0</v>
      </c>
      <c r="V113">
        <v>0</v>
      </c>
      <c r="W113">
        <f t="shared" si="61"/>
        <v>0</v>
      </c>
      <c r="X113">
        <v>0</v>
      </c>
      <c r="Y113">
        <v>0</v>
      </c>
      <c r="Z113">
        <v>0</v>
      </c>
      <c r="AA113">
        <f t="shared" si="62"/>
        <v>0</v>
      </c>
      <c r="AB113">
        <v>0</v>
      </c>
      <c r="AC113">
        <v>0</v>
      </c>
      <c r="AD113">
        <v>0</v>
      </c>
      <c r="AE113">
        <f t="shared" si="48"/>
        <v>0</v>
      </c>
      <c r="AF113">
        <v>3</v>
      </c>
      <c r="AG113">
        <v>0</v>
      </c>
      <c r="AH113">
        <v>0.1</v>
      </c>
      <c r="AI113">
        <v>2</v>
      </c>
      <c r="AJ113">
        <v>0</v>
      </c>
      <c r="AK113">
        <v>0</v>
      </c>
      <c r="AL113">
        <v>0</v>
      </c>
      <c r="AM113">
        <f t="shared" si="49"/>
        <v>0</v>
      </c>
      <c r="AN113" s="8">
        <f t="shared" si="46"/>
        <v>0</v>
      </c>
      <c r="AO113" s="8">
        <f t="shared" si="45"/>
        <v>4</v>
      </c>
    </row>
    <row r="114" spans="1:41" ht="12.75" customHeight="1" x14ac:dyDescent="0.35">
      <c r="A114" s="6">
        <v>57</v>
      </c>
      <c r="B114" s="6">
        <v>2630</v>
      </c>
      <c r="C114" s="6" t="s">
        <v>29</v>
      </c>
      <c r="D114" s="6" t="s">
        <v>212</v>
      </c>
      <c r="E114" s="6" t="s">
        <v>247</v>
      </c>
      <c r="F114" s="9">
        <v>41271.01</v>
      </c>
      <c r="G114" s="6">
        <v>2</v>
      </c>
      <c r="H114" s="6">
        <v>1</v>
      </c>
      <c r="I114" s="6">
        <v>630</v>
      </c>
      <c r="J114" s="6">
        <v>2</v>
      </c>
      <c r="K114" s="6">
        <v>1</v>
      </c>
      <c r="L114" s="6">
        <v>1</v>
      </c>
      <c r="M114" s="6">
        <v>0</v>
      </c>
      <c r="N114" s="6">
        <v>0</v>
      </c>
      <c r="O114" s="6">
        <v>1</v>
      </c>
      <c r="P114" s="6">
        <v>2</v>
      </c>
      <c r="Q114">
        <v>0</v>
      </c>
      <c r="R114">
        <v>0</v>
      </c>
      <c r="S114">
        <v>0</v>
      </c>
      <c r="T114">
        <f t="shared" ref="T114:T116" si="64">SUM($R114+$S114)</f>
        <v>0</v>
      </c>
      <c r="U114">
        <v>17</v>
      </c>
      <c r="V114">
        <v>0</v>
      </c>
      <c r="W114">
        <v>1</v>
      </c>
      <c r="X114">
        <v>0</v>
      </c>
      <c r="Y114">
        <v>0</v>
      </c>
      <c r="Z114">
        <v>0</v>
      </c>
      <c r="AA114">
        <f t="shared" si="62"/>
        <v>0</v>
      </c>
      <c r="AB114">
        <v>0</v>
      </c>
      <c r="AC114">
        <v>0</v>
      </c>
      <c r="AD114">
        <v>0</v>
      </c>
      <c r="AE114">
        <f t="shared" si="48"/>
        <v>0</v>
      </c>
      <c r="AF114">
        <v>0</v>
      </c>
      <c r="AG114">
        <v>0</v>
      </c>
      <c r="AH114">
        <v>0</v>
      </c>
      <c r="AI114">
        <f t="shared" ref="AI114:AI118" si="65">SUM($AF114+$AG114+$AH114)</f>
        <v>0</v>
      </c>
      <c r="AJ114">
        <v>0</v>
      </c>
      <c r="AK114">
        <v>0</v>
      </c>
      <c r="AL114">
        <v>0</v>
      </c>
      <c r="AM114">
        <f t="shared" si="49"/>
        <v>0</v>
      </c>
      <c r="AN114" s="8">
        <f t="shared" si="46"/>
        <v>1</v>
      </c>
      <c r="AO114" s="8">
        <f t="shared" si="45"/>
        <v>0</v>
      </c>
    </row>
    <row r="115" spans="1:41" customFormat="1" x14ac:dyDescent="0.35">
      <c r="A115">
        <v>57</v>
      </c>
      <c r="B115">
        <v>2630</v>
      </c>
      <c r="C115" t="s">
        <v>29</v>
      </c>
      <c r="D115" t="s">
        <v>212</v>
      </c>
      <c r="E115" t="s">
        <v>1562</v>
      </c>
      <c r="F115" s="7">
        <v>41514</v>
      </c>
      <c r="G115">
        <v>0</v>
      </c>
      <c r="H115">
        <v>0</v>
      </c>
      <c r="I115">
        <v>2</v>
      </c>
      <c r="J115">
        <v>630</v>
      </c>
      <c r="K115">
        <v>0</v>
      </c>
      <c r="L115">
        <v>0</v>
      </c>
      <c r="M115">
        <v>0</v>
      </c>
      <c r="N115">
        <v>0</v>
      </c>
      <c r="O115">
        <v>0</v>
      </c>
      <c r="P115">
        <v>0</v>
      </c>
      <c r="Q115">
        <v>0</v>
      </c>
      <c r="R115">
        <v>6</v>
      </c>
      <c r="S115">
        <v>5</v>
      </c>
      <c r="T115">
        <v>2</v>
      </c>
      <c r="U115">
        <v>17</v>
      </c>
      <c r="V115">
        <v>0</v>
      </c>
      <c r="W115">
        <v>1</v>
      </c>
      <c r="X115">
        <v>4.4000000000000004</v>
      </c>
      <c r="Y115">
        <v>0</v>
      </c>
      <c r="Z115">
        <v>2</v>
      </c>
      <c r="AA115">
        <v>2</v>
      </c>
      <c r="AB115">
        <v>0</v>
      </c>
      <c r="AC115">
        <v>0</v>
      </c>
      <c r="AD115">
        <v>0</v>
      </c>
      <c r="AE115">
        <f t="shared" si="48"/>
        <v>0</v>
      </c>
      <c r="AF115">
        <v>0</v>
      </c>
      <c r="AG115">
        <v>0</v>
      </c>
      <c r="AH115">
        <v>0</v>
      </c>
      <c r="AI115">
        <f t="shared" si="65"/>
        <v>0</v>
      </c>
      <c r="AJ115">
        <v>0</v>
      </c>
      <c r="AK115">
        <v>0</v>
      </c>
      <c r="AL115">
        <v>0</v>
      </c>
      <c r="AM115">
        <f t="shared" si="49"/>
        <v>0</v>
      </c>
      <c r="AN115" s="8">
        <f t="shared" si="46"/>
        <v>1</v>
      </c>
      <c r="AO115" s="8">
        <f t="shared" si="45"/>
        <v>4</v>
      </c>
    </row>
    <row r="116" spans="1:41" ht="12.75" customHeight="1" x14ac:dyDescent="0.35">
      <c r="A116" s="6">
        <v>58</v>
      </c>
      <c r="B116" s="6">
        <v>2630</v>
      </c>
      <c r="C116" s="6" t="s">
        <v>29</v>
      </c>
      <c r="D116" s="6" t="s">
        <v>212</v>
      </c>
      <c r="E116" s="6" t="s">
        <v>252</v>
      </c>
      <c r="F116" s="9">
        <v>41275</v>
      </c>
      <c r="G116" s="6">
        <v>3</v>
      </c>
      <c r="H116" s="6">
        <v>1</v>
      </c>
      <c r="I116" s="6">
        <v>630</v>
      </c>
      <c r="J116" s="6">
        <v>2</v>
      </c>
      <c r="K116" s="6">
        <v>3</v>
      </c>
      <c r="L116" s="6">
        <v>0</v>
      </c>
      <c r="M116" s="6">
        <v>1</v>
      </c>
      <c r="N116" s="6">
        <v>0</v>
      </c>
      <c r="O116" s="6">
        <v>4</v>
      </c>
      <c r="P116" s="6">
        <v>4</v>
      </c>
      <c r="Q116">
        <v>0</v>
      </c>
      <c r="R116">
        <v>0</v>
      </c>
      <c r="S116">
        <v>0</v>
      </c>
      <c r="T116">
        <f t="shared" si="64"/>
        <v>0</v>
      </c>
      <c r="U116">
        <v>17</v>
      </c>
      <c r="V116">
        <v>0</v>
      </c>
      <c r="W116">
        <v>1</v>
      </c>
      <c r="X116">
        <v>0</v>
      </c>
      <c r="Y116">
        <v>0</v>
      </c>
      <c r="Z116">
        <v>0</v>
      </c>
      <c r="AA116">
        <f t="shared" si="62"/>
        <v>0</v>
      </c>
      <c r="AB116">
        <v>0</v>
      </c>
      <c r="AC116">
        <v>0</v>
      </c>
      <c r="AD116">
        <v>0</v>
      </c>
      <c r="AE116">
        <f t="shared" si="48"/>
        <v>0</v>
      </c>
      <c r="AF116">
        <v>0</v>
      </c>
      <c r="AG116">
        <v>0</v>
      </c>
      <c r="AH116">
        <v>0</v>
      </c>
      <c r="AI116">
        <f t="shared" si="65"/>
        <v>0</v>
      </c>
      <c r="AJ116">
        <v>0</v>
      </c>
      <c r="AK116">
        <v>0</v>
      </c>
      <c r="AL116">
        <v>0</v>
      </c>
      <c r="AM116">
        <f t="shared" si="49"/>
        <v>0</v>
      </c>
      <c r="AN116" s="8">
        <f t="shared" si="46"/>
        <v>1</v>
      </c>
      <c r="AO116" s="8">
        <f t="shared" si="45"/>
        <v>0</v>
      </c>
    </row>
    <row r="117" spans="1:41" customFormat="1" x14ac:dyDescent="0.35">
      <c r="A117">
        <v>58</v>
      </c>
      <c r="B117">
        <v>2630</v>
      </c>
      <c r="C117" t="s">
        <v>29</v>
      </c>
      <c r="D117" t="s">
        <v>212</v>
      </c>
      <c r="E117" t="s">
        <v>1562</v>
      </c>
      <c r="F117" s="7">
        <v>41514</v>
      </c>
      <c r="G117">
        <v>0</v>
      </c>
      <c r="H117">
        <v>0</v>
      </c>
      <c r="I117">
        <v>2</v>
      </c>
      <c r="J117">
        <v>630</v>
      </c>
      <c r="K117">
        <v>0</v>
      </c>
      <c r="L117">
        <v>0</v>
      </c>
      <c r="M117">
        <v>0</v>
      </c>
      <c r="N117">
        <v>0</v>
      </c>
      <c r="O117">
        <v>0</v>
      </c>
      <c r="P117">
        <v>0</v>
      </c>
      <c r="Q117">
        <v>0</v>
      </c>
      <c r="R117">
        <v>6</v>
      </c>
      <c r="S117">
        <v>5</v>
      </c>
      <c r="T117">
        <v>2</v>
      </c>
      <c r="U117">
        <v>17</v>
      </c>
      <c r="V117">
        <v>0</v>
      </c>
      <c r="W117">
        <v>1</v>
      </c>
      <c r="X117">
        <v>4.4000000000000004</v>
      </c>
      <c r="Y117">
        <v>0</v>
      </c>
      <c r="Z117">
        <v>2</v>
      </c>
      <c r="AA117">
        <v>2</v>
      </c>
      <c r="AB117">
        <v>0</v>
      </c>
      <c r="AC117">
        <v>0</v>
      </c>
      <c r="AD117">
        <v>0</v>
      </c>
      <c r="AE117">
        <f t="shared" si="48"/>
        <v>0</v>
      </c>
      <c r="AF117">
        <v>0</v>
      </c>
      <c r="AG117">
        <v>0</v>
      </c>
      <c r="AH117">
        <v>0</v>
      </c>
      <c r="AI117">
        <f t="shared" si="65"/>
        <v>0</v>
      </c>
      <c r="AJ117">
        <v>0</v>
      </c>
      <c r="AK117">
        <v>0</v>
      </c>
      <c r="AL117">
        <v>0</v>
      </c>
      <c r="AM117">
        <f t="shared" si="49"/>
        <v>0</v>
      </c>
      <c r="AN117" s="8">
        <f t="shared" si="46"/>
        <v>1</v>
      </c>
      <c r="AO117" s="8">
        <f t="shared" si="45"/>
        <v>4</v>
      </c>
    </row>
    <row r="118" spans="1:41" ht="12.75" customHeight="1" x14ac:dyDescent="0.35">
      <c r="A118" s="6">
        <v>59</v>
      </c>
      <c r="B118" s="6">
        <v>2630</v>
      </c>
      <c r="C118" s="6" t="s">
        <v>29</v>
      </c>
      <c r="D118" s="6" t="s">
        <v>212</v>
      </c>
      <c r="E118" s="6" t="s">
        <v>257</v>
      </c>
      <c r="F118" s="9">
        <v>41514.01</v>
      </c>
      <c r="G118" s="6">
        <v>3</v>
      </c>
      <c r="H118" s="6">
        <v>1</v>
      </c>
      <c r="I118" s="6">
        <v>630</v>
      </c>
      <c r="J118" s="6">
        <v>2</v>
      </c>
      <c r="K118" s="6">
        <v>1</v>
      </c>
      <c r="L118" s="6">
        <v>0</v>
      </c>
      <c r="M118" s="6">
        <v>1</v>
      </c>
      <c r="N118" s="6">
        <v>0</v>
      </c>
      <c r="O118" s="6">
        <v>2</v>
      </c>
      <c r="P118" s="6">
        <v>3</v>
      </c>
      <c r="Q118">
        <v>0</v>
      </c>
      <c r="R118">
        <v>6</v>
      </c>
      <c r="S118">
        <v>5</v>
      </c>
      <c r="T118">
        <v>2</v>
      </c>
      <c r="U118">
        <v>17</v>
      </c>
      <c r="V118">
        <v>18</v>
      </c>
      <c r="W118">
        <v>2</v>
      </c>
      <c r="X118">
        <v>0</v>
      </c>
      <c r="Y118">
        <v>0</v>
      </c>
      <c r="Z118">
        <v>0</v>
      </c>
      <c r="AA118">
        <v>0</v>
      </c>
      <c r="AB118">
        <v>0</v>
      </c>
      <c r="AC118">
        <v>0</v>
      </c>
      <c r="AD118">
        <v>0</v>
      </c>
      <c r="AE118">
        <f t="shared" si="48"/>
        <v>0</v>
      </c>
      <c r="AF118">
        <v>0</v>
      </c>
      <c r="AG118">
        <v>0</v>
      </c>
      <c r="AH118">
        <v>0</v>
      </c>
      <c r="AI118">
        <f t="shared" si="65"/>
        <v>0</v>
      </c>
      <c r="AJ118">
        <v>0</v>
      </c>
      <c r="AK118">
        <v>0</v>
      </c>
      <c r="AL118">
        <v>0</v>
      </c>
      <c r="AM118">
        <f t="shared" si="49"/>
        <v>0</v>
      </c>
      <c r="AN118" s="8">
        <f t="shared" si="46"/>
        <v>2</v>
      </c>
      <c r="AO118" s="8">
        <f t="shared" si="45"/>
        <v>2</v>
      </c>
    </row>
    <row r="119" spans="1:41" customFormat="1" x14ac:dyDescent="0.35">
      <c r="A119">
        <v>59</v>
      </c>
      <c r="B119">
        <v>2630</v>
      </c>
      <c r="C119" t="s">
        <v>29</v>
      </c>
      <c r="D119" t="s">
        <v>212</v>
      </c>
      <c r="E119" t="s">
        <v>1562</v>
      </c>
      <c r="F119" s="7">
        <v>41540</v>
      </c>
      <c r="G119">
        <v>0</v>
      </c>
      <c r="H119">
        <v>0</v>
      </c>
      <c r="I119">
        <v>2</v>
      </c>
      <c r="J119">
        <v>630</v>
      </c>
      <c r="K119">
        <v>0</v>
      </c>
      <c r="L119">
        <v>0</v>
      </c>
      <c r="M119">
        <v>0</v>
      </c>
      <c r="N119">
        <v>0</v>
      </c>
      <c r="O119">
        <v>0</v>
      </c>
      <c r="P119">
        <v>0</v>
      </c>
      <c r="Q119">
        <v>0</v>
      </c>
      <c r="R119">
        <v>0</v>
      </c>
      <c r="S119">
        <v>5</v>
      </c>
      <c r="T119">
        <v>1</v>
      </c>
      <c r="U119">
        <v>17</v>
      </c>
      <c r="V119">
        <v>18</v>
      </c>
      <c r="W119">
        <v>2</v>
      </c>
      <c r="X119">
        <v>0</v>
      </c>
      <c r="Y119">
        <v>0</v>
      </c>
      <c r="Z119">
        <v>2</v>
      </c>
      <c r="AA119">
        <v>1</v>
      </c>
      <c r="AB119">
        <v>0</v>
      </c>
      <c r="AC119">
        <v>0</v>
      </c>
      <c r="AD119">
        <v>0</v>
      </c>
      <c r="AE119">
        <f t="shared" si="48"/>
        <v>0</v>
      </c>
      <c r="AF119">
        <v>0</v>
      </c>
      <c r="AG119">
        <v>0</v>
      </c>
      <c r="AH119">
        <v>0.1</v>
      </c>
      <c r="AI119">
        <v>1</v>
      </c>
      <c r="AJ119">
        <v>0</v>
      </c>
      <c r="AK119">
        <v>0</v>
      </c>
      <c r="AL119">
        <v>0</v>
      </c>
      <c r="AM119">
        <f t="shared" si="49"/>
        <v>0</v>
      </c>
      <c r="AN119" s="8">
        <f t="shared" si="46"/>
        <v>2</v>
      </c>
      <c r="AO119" s="8">
        <f t="shared" si="45"/>
        <v>3</v>
      </c>
    </row>
    <row r="120" spans="1:41" ht="12.75" customHeight="1" x14ac:dyDescent="0.35">
      <c r="A120" s="6">
        <v>60</v>
      </c>
      <c r="B120" s="6">
        <v>2630</v>
      </c>
      <c r="C120" s="6" t="s">
        <v>29</v>
      </c>
      <c r="D120" s="6" t="s">
        <v>212</v>
      </c>
      <c r="E120" s="6" t="s">
        <v>260</v>
      </c>
      <c r="F120" s="9">
        <v>41540.01</v>
      </c>
      <c r="G120" s="6">
        <v>3</v>
      </c>
      <c r="H120" s="6">
        <v>3</v>
      </c>
      <c r="I120" s="6">
        <v>630</v>
      </c>
      <c r="J120" s="6">
        <v>2</v>
      </c>
      <c r="K120" s="6">
        <v>2</v>
      </c>
      <c r="L120" s="6">
        <v>0</v>
      </c>
      <c r="M120" s="6">
        <v>1</v>
      </c>
      <c r="N120" s="6">
        <v>0</v>
      </c>
      <c r="O120" s="6">
        <v>2</v>
      </c>
      <c r="P120" s="6">
        <v>1</v>
      </c>
      <c r="Q120">
        <v>0</v>
      </c>
      <c r="R120">
        <v>6</v>
      </c>
      <c r="S120">
        <v>5</v>
      </c>
      <c r="T120">
        <v>2</v>
      </c>
      <c r="U120">
        <v>17</v>
      </c>
      <c r="V120">
        <v>0</v>
      </c>
      <c r="W120">
        <v>1</v>
      </c>
      <c r="X120">
        <v>0</v>
      </c>
      <c r="Y120">
        <v>0</v>
      </c>
      <c r="Z120">
        <v>0</v>
      </c>
      <c r="AA120">
        <f t="shared" ref="AA120" si="66">SUM($X120+$Y120+$Z120)</f>
        <v>0</v>
      </c>
      <c r="AB120">
        <v>0</v>
      </c>
      <c r="AC120">
        <v>0</v>
      </c>
      <c r="AD120">
        <v>0</v>
      </c>
      <c r="AE120">
        <f t="shared" si="48"/>
        <v>0</v>
      </c>
      <c r="AF120">
        <v>0</v>
      </c>
      <c r="AG120">
        <v>0</v>
      </c>
      <c r="AH120">
        <v>0</v>
      </c>
      <c r="AI120">
        <f t="shared" ref="AI120" si="67">SUM($AF120+$AG120+$AH120)</f>
        <v>0</v>
      </c>
      <c r="AJ120">
        <v>0</v>
      </c>
      <c r="AK120">
        <v>0</v>
      </c>
      <c r="AL120">
        <v>0</v>
      </c>
      <c r="AM120">
        <f t="shared" si="49"/>
        <v>0</v>
      </c>
      <c r="AN120" s="8">
        <f t="shared" si="46"/>
        <v>1</v>
      </c>
      <c r="AO120" s="8">
        <f t="shared" si="45"/>
        <v>2</v>
      </c>
    </row>
    <row r="121" spans="1:41" customFormat="1" x14ac:dyDescent="0.35">
      <c r="A121">
        <v>60</v>
      </c>
      <c r="B121">
        <v>2630</v>
      </c>
      <c r="C121" t="s">
        <v>29</v>
      </c>
      <c r="D121" t="s">
        <v>212</v>
      </c>
      <c r="E121" t="s">
        <v>1562</v>
      </c>
      <c r="F121" s="7">
        <v>41609</v>
      </c>
      <c r="G121">
        <v>0</v>
      </c>
      <c r="H121">
        <v>0</v>
      </c>
      <c r="I121">
        <v>2</v>
      </c>
      <c r="J121">
        <v>630</v>
      </c>
      <c r="K121">
        <v>0</v>
      </c>
      <c r="L121">
        <v>0</v>
      </c>
      <c r="M121">
        <v>0</v>
      </c>
      <c r="N121">
        <v>0</v>
      </c>
      <c r="O121">
        <v>0</v>
      </c>
      <c r="P121">
        <v>0</v>
      </c>
      <c r="Q121">
        <v>0</v>
      </c>
      <c r="R121">
        <v>0</v>
      </c>
      <c r="S121">
        <v>5</v>
      </c>
      <c r="T121">
        <v>1</v>
      </c>
      <c r="U121">
        <v>17</v>
      </c>
      <c r="V121">
        <v>0</v>
      </c>
      <c r="W121">
        <v>1</v>
      </c>
      <c r="X121">
        <v>0</v>
      </c>
      <c r="Y121">
        <v>4.2</v>
      </c>
      <c r="Z121">
        <v>2</v>
      </c>
      <c r="AA121">
        <v>2</v>
      </c>
      <c r="AB121">
        <v>0</v>
      </c>
      <c r="AC121">
        <v>0</v>
      </c>
      <c r="AD121">
        <v>0</v>
      </c>
      <c r="AE121">
        <f t="shared" si="48"/>
        <v>0</v>
      </c>
      <c r="AF121">
        <v>0</v>
      </c>
      <c r="AG121">
        <v>0</v>
      </c>
      <c r="AH121">
        <v>0.1</v>
      </c>
      <c r="AI121">
        <v>1</v>
      </c>
      <c r="AJ121">
        <v>0</v>
      </c>
      <c r="AK121">
        <v>0</v>
      </c>
      <c r="AL121">
        <v>0</v>
      </c>
      <c r="AM121">
        <f t="shared" si="49"/>
        <v>0</v>
      </c>
      <c r="AN121" s="8">
        <f t="shared" si="46"/>
        <v>1</v>
      </c>
      <c r="AO121" s="8">
        <f t="shared" si="45"/>
        <v>4</v>
      </c>
    </row>
    <row r="122" spans="1:41" ht="12.75" customHeight="1" x14ac:dyDescent="0.35">
      <c r="A122" s="6">
        <v>61</v>
      </c>
      <c r="B122" s="6">
        <v>2630</v>
      </c>
      <c r="C122" s="6" t="s">
        <v>29</v>
      </c>
      <c r="D122" s="6" t="s">
        <v>212</v>
      </c>
      <c r="E122" s="6" t="s">
        <v>264</v>
      </c>
      <c r="F122" s="9">
        <v>41570</v>
      </c>
      <c r="G122" s="6">
        <v>3</v>
      </c>
      <c r="H122" s="6">
        <v>1</v>
      </c>
      <c r="I122" s="6">
        <v>630</v>
      </c>
      <c r="J122" s="6">
        <v>2</v>
      </c>
      <c r="K122" s="6">
        <v>2</v>
      </c>
      <c r="L122" s="6">
        <v>0</v>
      </c>
      <c r="M122" s="6">
        <v>0</v>
      </c>
      <c r="N122" s="6">
        <v>0</v>
      </c>
      <c r="O122" s="6">
        <v>2</v>
      </c>
      <c r="P122" s="6">
        <v>1</v>
      </c>
      <c r="Q122">
        <v>0</v>
      </c>
      <c r="R122">
        <v>6</v>
      </c>
      <c r="S122">
        <v>0</v>
      </c>
      <c r="T122">
        <v>1</v>
      </c>
      <c r="U122">
        <v>17</v>
      </c>
      <c r="V122">
        <v>0</v>
      </c>
      <c r="W122">
        <v>1</v>
      </c>
      <c r="X122">
        <v>0</v>
      </c>
      <c r="Y122">
        <v>0</v>
      </c>
      <c r="Z122">
        <v>0</v>
      </c>
      <c r="AA122">
        <f t="shared" ref="AA122" si="68">SUM($X122+$Y122+$Z122)</f>
        <v>0</v>
      </c>
      <c r="AB122">
        <v>0</v>
      </c>
      <c r="AC122">
        <v>0</v>
      </c>
      <c r="AD122">
        <v>0</v>
      </c>
      <c r="AE122">
        <f t="shared" si="48"/>
        <v>0</v>
      </c>
      <c r="AF122">
        <v>0</v>
      </c>
      <c r="AG122">
        <v>0</v>
      </c>
      <c r="AH122">
        <v>0</v>
      </c>
      <c r="AI122">
        <f t="shared" ref="AI122:AI124" si="69">SUM($AF122+$AG122+$AH122)</f>
        <v>0</v>
      </c>
      <c r="AJ122">
        <v>0</v>
      </c>
      <c r="AK122">
        <v>0</v>
      </c>
      <c r="AL122">
        <v>0</v>
      </c>
      <c r="AM122">
        <f t="shared" si="49"/>
        <v>0</v>
      </c>
      <c r="AN122" s="8">
        <f t="shared" si="46"/>
        <v>1</v>
      </c>
      <c r="AO122" s="8">
        <f t="shared" si="45"/>
        <v>1</v>
      </c>
    </row>
    <row r="123" spans="1:41" customFormat="1" x14ac:dyDescent="0.35">
      <c r="A123">
        <v>61</v>
      </c>
      <c r="B123">
        <v>2630</v>
      </c>
      <c r="C123" t="s">
        <v>29</v>
      </c>
      <c r="D123" t="s">
        <v>212</v>
      </c>
      <c r="E123" t="s">
        <v>1562</v>
      </c>
      <c r="F123" s="7">
        <v>41671</v>
      </c>
      <c r="G123">
        <v>0</v>
      </c>
      <c r="H123">
        <v>0</v>
      </c>
      <c r="I123">
        <v>2</v>
      </c>
      <c r="J123">
        <v>630</v>
      </c>
      <c r="K123">
        <v>0</v>
      </c>
      <c r="L123">
        <v>0</v>
      </c>
      <c r="M123">
        <v>0</v>
      </c>
      <c r="N123">
        <v>0</v>
      </c>
      <c r="O123">
        <v>0</v>
      </c>
      <c r="P123">
        <v>0</v>
      </c>
      <c r="Q123">
        <v>0</v>
      </c>
      <c r="R123">
        <v>0</v>
      </c>
      <c r="S123">
        <v>5</v>
      </c>
      <c r="T123">
        <v>1</v>
      </c>
      <c r="U123">
        <v>17</v>
      </c>
      <c r="V123">
        <v>18</v>
      </c>
      <c r="W123">
        <v>2</v>
      </c>
      <c r="X123">
        <v>0</v>
      </c>
      <c r="Y123">
        <v>4.2</v>
      </c>
      <c r="Z123">
        <v>2</v>
      </c>
      <c r="AA123">
        <v>2</v>
      </c>
      <c r="AB123">
        <v>0</v>
      </c>
      <c r="AC123">
        <v>0</v>
      </c>
      <c r="AD123">
        <v>0</v>
      </c>
      <c r="AE123">
        <f t="shared" si="48"/>
        <v>0</v>
      </c>
      <c r="AF123">
        <v>0</v>
      </c>
      <c r="AG123">
        <v>0</v>
      </c>
      <c r="AH123">
        <v>0</v>
      </c>
      <c r="AI123">
        <f t="shared" si="69"/>
        <v>0</v>
      </c>
      <c r="AJ123">
        <v>0</v>
      </c>
      <c r="AK123">
        <v>0</v>
      </c>
      <c r="AL123">
        <v>0</v>
      </c>
      <c r="AM123">
        <f t="shared" si="49"/>
        <v>0</v>
      </c>
      <c r="AN123" s="8">
        <f t="shared" si="46"/>
        <v>2</v>
      </c>
      <c r="AO123" s="8">
        <f t="shared" si="45"/>
        <v>3</v>
      </c>
    </row>
    <row r="124" spans="1:41" ht="12.75" customHeight="1" x14ac:dyDescent="0.35">
      <c r="A124" s="6">
        <v>62</v>
      </c>
      <c r="B124" s="6">
        <v>2630</v>
      </c>
      <c r="C124" s="6" t="s">
        <v>29</v>
      </c>
      <c r="D124" s="6" t="s">
        <v>212</v>
      </c>
      <c r="E124" s="6" t="s">
        <v>268</v>
      </c>
      <c r="F124" s="9">
        <v>41628</v>
      </c>
      <c r="G124" s="6">
        <v>3</v>
      </c>
      <c r="H124" s="6">
        <v>1</v>
      </c>
      <c r="I124" s="6">
        <v>630</v>
      </c>
      <c r="J124" s="6">
        <v>2</v>
      </c>
      <c r="K124" s="6">
        <v>3</v>
      </c>
      <c r="L124" s="6">
        <v>0</v>
      </c>
      <c r="M124" s="6">
        <v>1</v>
      </c>
      <c r="N124" s="6">
        <v>0</v>
      </c>
      <c r="O124" s="6">
        <v>2</v>
      </c>
      <c r="P124" s="6">
        <v>3</v>
      </c>
      <c r="Q124">
        <v>0</v>
      </c>
      <c r="R124">
        <v>0</v>
      </c>
      <c r="S124">
        <v>5</v>
      </c>
      <c r="T124">
        <v>1</v>
      </c>
      <c r="U124">
        <v>17</v>
      </c>
      <c r="V124">
        <v>18</v>
      </c>
      <c r="W124">
        <v>2</v>
      </c>
      <c r="X124">
        <v>0</v>
      </c>
      <c r="Y124">
        <v>0</v>
      </c>
      <c r="Z124">
        <v>0</v>
      </c>
      <c r="AA124">
        <f t="shared" ref="AA124" si="70">SUM($X124+$Y124+$Z124)</f>
        <v>0</v>
      </c>
      <c r="AB124">
        <v>0</v>
      </c>
      <c r="AC124">
        <v>0</v>
      </c>
      <c r="AD124">
        <v>0</v>
      </c>
      <c r="AE124">
        <f t="shared" si="48"/>
        <v>0</v>
      </c>
      <c r="AF124">
        <v>0</v>
      </c>
      <c r="AG124">
        <v>0</v>
      </c>
      <c r="AH124">
        <v>0</v>
      </c>
      <c r="AI124">
        <f t="shared" si="69"/>
        <v>0</v>
      </c>
      <c r="AJ124">
        <v>0</v>
      </c>
      <c r="AK124">
        <v>0</v>
      </c>
      <c r="AL124">
        <v>0</v>
      </c>
      <c r="AM124">
        <f t="shared" si="49"/>
        <v>0</v>
      </c>
      <c r="AN124" s="8">
        <f t="shared" si="46"/>
        <v>2</v>
      </c>
      <c r="AO124" s="8">
        <f t="shared" si="45"/>
        <v>1</v>
      </c>
    </row>
    <row r="125" spans="1:41" customFormat="1" x14ac:dyDescent="0.35">
      <c r="A125">
        <v>62</v>
      </c>
      <c r="B125">
        <v>2630</v>
      </c>
      <c r="C125" t="s">
        <v>29</v>
      </c>
      <c r="D125" t="s">
        <v>212</v>
      </c>
      <c r="E125" t="s">
        <v>1562</v>
      </c>
      <c r="F125" s="7">
        <v>41730</v>
      </c>
      <c r="G125">
        <v>0</v>
      </c>
      <c r="H125">
        <v>0</v>
      </c>
      <c r="I125">
        <v>2</v>
      </c>
      <c r="J125">
        <v>630</v>
      </c>
      <c r="K125">
        <v>0</v>
      </c>
      <c r="L125">
        <v>0</v>
      </c>
      <c r="M125">
        <v>0</v>
      </c>
      <c r="N125">
        <v>0</v>
      </c>
      <c r="O125">
        <v>0</v>
      </c>
      <c r="P125">
        <v>0</v>
      </c>
      <c r="Q125">
        <v>0</v>
      </c>
      <c r="R125">
        <v>6</v>
      </c>
      <c r="S125">
        <v>5</v>
      </c>
      <c r="T125">
        <v>2</v>
      </c>
      <c r="U125">
        <v>17</v>
      </c>
      <c r="V125">
        <v>18</v>
      </c>
      <c r="W125">
        <v>2</v>
      </c>
      <c r="X125">
        <v>0</v>
      </c>
      <c r="Y125">
        <v>0</v>
      </c>
      <c r="Z125">
        <v>2</v>
      </c>
      <c r="AA125">
        <v>1</v>
      </c>
      <c r="AB125">
        <v>0</v>
      </c>
      <c r="AC125">
        <v>17</v>
      </c>
      <c r="AD125">
        <v>0</v>
      </c>
      <c r="AE125">
        <v>1</v>
      </c>
      <c r="AF125">
        <v>0</v>
      </c>
      <c r="AG125">
        <v>0</v>
      </c>
      <c r="AH125">
        <v>0.1</v>
      </c>
      <c r="AI125">
        <v>1</v>
      </c>
      <c r="AJ125">
        <v>0</v>
      </c>
      <c r="AK125">
        <v>0</v>
      </c>
      <c r="AL125">
        <v>0</v>
      </c>
      <c r="AM125">
        <f t="shared" si="49"/>
        <v>0</v>
      </c>
      <c r="AN125" s="8">
        <f t="shared" si="46"/>
        <v>3</v>
      </c>
      <c r="AO125" s="8">
        <f t="shared" si="45"/>
        <v>4</v>
      </c>
    </row>
    <row r="126" spans="1:41" ht="12.75" customHeight="1" x14ac:dyDescent="0.35">
      <c r="A126" s="6">
        <v>63</v>
      </c>
      <c r="B126" s="6">
        <v>2630</v>
      </c>
      <c r="C126" s="6" t="s">
        <v>29</v>
      </c>
      <c r="D126" s="6" t="s">
        <v>212</v>
      </c>
      <c r="E126" s="6" t="s">
        <v>272</v>
      </c>
      <c r="F126" s="9">
        <v>41680</v>
      </c>
      <c r="G126" s="6">
        <v>4.0999999999999996</v>
      </c>
      <c r="H126" s="6">
        <v>1</v>
      </c>
      <c r="I126" s="6">
        <v>630</v>
      </c>
      <c r="J126" s="6">
        <v>2</v>
      </c>
      <c r="K126" s="6">
        <v>1</v>
      </c>
      <c r="L126" s="6">
        <v>0</v>
      </c>
      <c r="M126" s="6">
        <v>1</v>
      </c>
      <c r="N126" s="6">
        <v>0</v>
      </c>
      <c r="O126" s="6">
        <v>1</v>
      </c>
      <c r="P126" s="6">
        <v>2</v>
      </c>
      <c r="Q126">
        <v>0</v>
      </c>
      <c r="R126">
        <v>6</v>
      </c>
      <c r="S126">
        <v>5</v>
      </c>
      <c r="T126">
        <v>2</v>
      </c>
      <c r="U126">
        <v>17</v>
      </c>
      <c r="V126">
        <v>18</v>
      </c>
      <c r="W126">
        <v>2</v>
      </c>
      <c r="X126">
        <v>0</v>
      </c>
      <c r="Y126">
        <v>0</v>
      </c>
      <c r="Z126">
        <v>0</v>
      </c>
      <c r="AA126">
        <f t="shared" ref="AA126" si="71">SUM($X126+$Y126+$Z126)</f>
        <v>0</v>
      </c>
      <c r="AB126">
        <v>16.399999999999999</v>
      </c>
      <c r="AC126">
        <v>0</v>
      </c>
      <c r="AD126">
        <v>0</v>
      </c>
      <c r="AE126">
        <v>1</v>
      </c>
      <c r="AF126">
        <v>0</v>
      </c>
      <c r="AG126">
        <v>2.8</v>
      </c>
      <c r="AH126">
        <v>0.1</v>
      </c>
      <c r="AI126">
        <v>2</v>
      </c>
      <c r="AJ126">
        <v>0</v>
      </c>
      <c r="AK126">
        <v>0</v>
      </c>
      <c r="AL126">
        <v>0</v>
      </c>
      <c r="AM126">
        <f t="shared" si="49"/>
        <v>0</v>
      </c>
      <c r="AN126" s="8">
        <f t="shared" si="46"/>
        <v>3</v>
      </c>
      <c r="AO126" s="8">
        <f t="shared" si="45"/>
        <v>4</v>
      </c>
    </row>
    <row r="127" spans="1:41" customFormat="1" x14ac:dyDescent="0.35">
      <c r="A127">
        <v>63</v>
      </c>
      <c r="B127">
        <v>2630</v>
      </c>
      <c r="C127" t="s">
        <v>29</v>
      </c>
      <c r="D127" t="s">
        <v>212</v>
      </c>
      <c r="E127" t="s">
        <v>1562</v>
      </c>
      <c r="F127" s="7">
        <v>42313</v>
      </c>
      <c r="G127">
        <v>0</v>
      </c>
      <c r="H127">
        <v>0</v>
      </c>
      <c r="I127">
        <v>2</v>
      </c>
      <c r="J127">
        <v>630</v>
      </c>
      <c r="K127">
        <v>0</v>
      </c>
      <c r="L127">
        <v>0</v>
      </c>
      <c r="M127">
        <v>0</v>
      </c>
      <c r="N127">
        <v>0</v>
      </c>
      <c r="O127">
        <v>0</v>
      </c>
      <c r="P127">
        <v>0</v>
      </c>
      <c r="Q127">
        <v>0</v>
      </c>
      <c r="R127">
        <v>6</v>
      </c>
      <c r="S127">
        <v>5</v>
      </c>
      <c r="T127">
        <v>2</v>
      </c>
      <c r="U127">
        <v>17</v>
      </c>
      <c r="V127">
        <v>0</v>
      </c>
      <c r="W127">
        <v>1</v>
      </c>
      <c r="X127">
        <v>0</v>
      </c>
      <c r="Y127">
        <v>0</v>
      </c>
      <c r="Z127">
        <v>2</v>
      </c>
      <c r="AA127">
        <v>1</v>
      </c>
      <c r="AB127">
        <v>0</v>
      </c>
      <c r="AC127">
        <v>17</v>
      </c>
      <c r="AD127">
        <v>0</v>
      </c>
      <c r="AE127">
        <v>1</v>
      </c>
      <c r="AF127">
        <v>0</v>
      </c>
      <c r="AG127">
        <v>0</v>
      </c>
      <c r="AH127">
        <v>0</v>
      </c>
      <c r="AI127">
        <f t="shared" ref="AI127" si="72">SUM($AF127+$AG127+$AH127)</f>
        <v>0</v>
      </c>
      <c r="AJ127">
        <v>0</v>
      </c>
      <c r="AK127">
        <v>0</v>
      </c>
      <c r="AL127">
        <v>0</v>
      </c>
      <c r="AM127">
        <f t="shared" si="49"/>
        <v>0</v>
      </c>
      <c r="AN127" s="8">
        <f t="shared" si="46"/>
        <v>2</v>
      </c>
      <c r="AO127" s="8">
        <f t="shared" si="45"/>
        <v>3</v>
      </c>
    </row>
    <row r="128" spans="1:41" ht="12.75" customHeight="1" x14ac:dyDescent="0.35">
      <c r="A128" s="6">
        <v>64</v>
      </c>
      <c r="B128" s="6">
        <v>2630</v>
      </c>
      <c r="C128" s="6" t="s">
        <v>29</v>
      </c>
      <c r="D128" s="6" t="s">
        <v>212</v>
      </c>
      <c r="E128" s="6" t="s">
        <v>276</v>
      </c>
      <c r="F128" s="9">
        <v>42128.01</v>
      </c>
      <c r="G128" s="6">
        <v>3</v>
      </c>
      <c r="H128" s="6">
        <v>2</v>
      </c>
      <c r="I128" s="6">
        <v>630</v>
      </c>
      <c r="J128" s="6">
        <v>2</v>
      </c>
      <c r="K128" s="6">
        <v>3</v>
      </c>
      <c r="L128" s="6">
        <v>0</v>
      </c>
      <c r="M128" s="6">
        <v>1</v>
      </c>
      <c r="N128" s="6">
        <v>0</v>
      </c>
      <c r="O128" s="6">
        <v>2</v>
      </c>
      <c r="P128" s="6">
        <v>3</v>
      </c>
      <c r="Q128">
        <v>0</v>
      </c>
      <c r="R128">
        <v>6</v>
      </c>
      <c r="S128">
        <v>0</v>
      </c>
      <c r="T128">
        <v>1</v>
      </c>
      <c r="U128">
        <v>17</v>
      </c>
      <c r="V128">
        <v>18</v>
      </c>
      <c r="W128">
        <v>2</v>
      </c>
      <c r="X128">
        <v>0</v>
      </c>
      <c r="Y128">
        <v>0</v>
      </c>
      <c r="Z128">
        <v>0</v>
      </c>
      <c r="AA128">
        <f t="shared" ref="AA128" si="73">SUM($X128+$Y128+$Z128)</f>
        <v>0</v>
      </c>
      <c r="AB128">
        <v>0</v>
      </c>
      <c r="AC128">
        <v>0</v>
      </c>
      <c r="AD128">
        <v>0</v>
      </c>
      <c r="AE128">
        <f t="shared" ref="AE128:AE132" si="74">SUM($AB128+$AC128+$AD128)</f>
        <v>0</v>
      </c>
      <c r="AF128">
        <v>0</v>
      </c>
      <c r="AG128">
        <v>0</v>
      </c>
      <c r="AH128">
        <v>0.1</v>
      </c>
      <c r="AI128">
        <v>1</v>
      </c>
      <c r="AJ128">
        <v>0</v>
      </c>
      <c r="AK128">
        <v>0</v>
      </c>
      <c r="AL128">
        <v>0</v>
      </c>
      <c r="AM128">
        <f t="shared" si="49"/>
        <v>0</v>
      </c>
      <c r="AN128" s="8">
        <f t="shared" si="46"/>
        <v>2</v>
      </c>
      <c r="AO128" s="8">
        <f t="shared" si="45"/>
        <v>2</v>
      </c>
    </row>
    <row r="129" spans="1:41" customFormat="1" x14ac:dyDescent="0.35">
      <c r="A129">
        <v>64</v>
      </c>
      <c r="B129">
        <v>2630</v>
      </c>
      <c r="C129" t="s">
        <v>29</v>
      </c>
      <c r="D129" t="s">
        <v>212</v>
      </c>
      <c r="E129" t="s">
        <v>1563</v>
      </c>
      <c r="F129" s="7">
        <v>42339</v>
      </c>
      <c r="G129">
        <v>3</v>
      </c>
      <c r="H129">
        <v>3</v>
      </c>
      <c r="I129">
        <v>2</v>
      </c>
      <c r="J129">
        <v>630</v>
      </c>
      <c r="K129">
        <v>3</v>
      </c>
      <c r="L129">
        <v>0</v>
      </c>
      <c r="M129">
        <v>1</v>
      </c>
      <c r="N129">
        <v>0</v>
      </c>
      <c r="O129">
        <v>2</v>
      </c>
      <c r="P129">
        <v>3</v>
      </c>
      <c r="Q129">
        <v>0</v>
      </c>
      <c r="R129">
        <v>0</v>
      </c>
      <c r="S129">
        <v>5</v>
      </c>
      <c r="T129">
        <v>1</v>
      </c>
      <c r="U129">
        <v>17</v>
      </c>
      <c r="V129">
        <v>18</v>
      </c>
      <c r="W129">
        <v>2</v>
      </c>
      <c r="X129">
        <v>0</v>
      </c>
      <c r="Y129">
        <v>0</v>
      </c>
      <c r="Z129">
        <v>2</v>
      </c>
      <c r="AA129">
        <v>1</v>
      </c>
      <c r="AB129">
        <v>0</v>
      </c>
      <c r="AC129">
        <v>0</v>
      </c>
      <c r="AD129">
        <v>0</v>
      </c>
      <c r="AE129">
        <f t="shared" si="74"/>
        <v>0</v>
      </c>
      <c r="AF129">
        <v>0</v>
      </c>
      <c r="AG129">
        <v>0</v>
      </c>
      <c r="AH129">
        <v>0.1</v>
      </c>
      <c r="AI129">
        <v>1</v>
      </c>
      <c r="AJ129">
        <v>0</v>
      </c>
      <c r="AK129">
        <v>0</v>
      </c>
      <c r="AL129">
        <v>0</v>
      </c>
      <c r="AM129">
        <f t="shared" si="49"/>
        <v>0</v>
      </c>
      <c r="AN129" s="8">
        <f t="shared" si="46"/>
        <v>2</v>
      </c>
      <c r="AO129" s="8">
        <f t="shared" si="45"/>
        <v>3</v>
      </c>
    </row>
    <row r="130" spans="1:41" x14ac:dyDescent="0.35">
      <c r="A130" s="6">
        <v>65</v>
      </c>
      <c r="B130" s="6">
        <v>2630</v>
      </c>
      <c r="C130" s="6" t="s">
        <v>29</v>
      </c>
      <c r="D130" s="6" t="s">
        <v>212</v>
      </c>
      <c r="E130" s="6" t="s">
        <v>279</v>
      </c>
      <c r="F130" s="9">
        <v>42249.03</v>
      </c>
      <c r="G130" s="6">
        <v>3</v>
      </c>
      <c r="H130" s="6">
        <v>3</v>
      </c>
      <c r="I130" s="6">
        <v>2</v>
      </c>
      <c r="J130" s="6">
        <v>630</v>
      </c>
      <c r="K130" s="6">
        <v>3</v>
      </c>
      <c r="L130" s="6">
        <v>0</v>
      </c>
      <c r="M130" s="6">
        <v>1</v>
      </c>
      <c r="N130" s="6">
        <v>0</v>
      </c>
      <c r="O130" s="6">
        <v>2</v>
      </c>
      <c r="P130" s="6">
        <v>3</v>
      </c>
      <c r="Q130">
        <v>0</v>
      </c>
      <c r="R130">
        <v>0</v>
      </c>
      <c r="S130">
        <v>5</v>
      </c>
      <c r="T130">
        <v>1</v>
      </c>
      <c r="U130">
        <v>17</v>
      </c>
      <c r="V130">
        <v>18</v>
      </c>
      <c r="W130">
        <v>2</v>
      </c>
      <c r="X130">
        <v>0</v>
      </c>
      <c r="Y130">
        <v>0</v>
      </c>
      <c r="Z130">
        <v>2</v>
      </c>
      <c r="AA130">
        <v>1</v>
      </c>
      <c r="AB130">
        <v>0</v>
      </c>
      <c r="AC130">
        <v>0</v>
      </c>
      <c r="AD130">
        <v>0</v>
      </c>
      <c r="AE130">
        <f t="shared" si="74"/>
        <v>0</v>
      </c>
      <c r="AF130">
        <v>0</v>
      </c>
      <c r="AG130">
        <v>0</v>
      </c>
      <c r="AH130">
        <v>0.1</v>
      </c>
      <c r="AI130">
        <v>1</v>
      </c>
      <c r="AJ130">
        <v>0</v>
      </c>
      <c r="AK130">
        <v>0</v>
      </c>
      <c r="AL130">
        <v>0</v>
      </c>
      <c r="AM130">
        <f t="shared" si="49"/>
        <v>0</v>
      </c>
      <c r="AN130" s="8">
        <f t="shared" si="46"/>
        <v>2</v>
      </c>
      <c r="AO130" s="8">
        <f t="shared" si="45"/>
        <v>3</v>
      </c>
    </row>
    <row r="131" spans="1:41" customFormat="1" x14ac:dyDescent="0.35">
      <c r="A131">
        <v>65</v>
      </c>
      <c r="B131">
        <v>2630</v>
      </c>
      <c r="C131" t="s">
        <v>29</v>
      </c>
      <c r="D131" t="s">
        <v>212</v>
      </c>
      <c r="E131" t="s">
        <v>280</v>
      </c>
      <c r="F131" s="7">
        <v>42370</v>
      </c>
      <c r="G131">
        <v>3</v>
      </c>
      <c r="H131">
        <v>2</v>
      </c>
      <c r="I131">
        <v>630</v>
      </c>
      <c r="J131">
        <v>2</v>
      </c>
      <c r="K131">
        <v>2</v>
      </c>
      <c r="L131">
        <v>0</v>
      </c>
      <c r="M131">
        <v>1</v>
      </c>
      <c r="N131">
        <v>0</v>
      </c>
      <c r="O131">
        <v>2</v>
      </c>
      <c r="P131">
        <v>2</v>
      </c>
      <c r="Q131">
        <v>0</v>
      </c>
      <c r="R131">
        <v>6</v>
      </c>
      <c r="S131">
        <v>5</v>
      </c>
      <c r="T131">
        <v>2</v>
      </c>
      <c r="U131">
        <v>17</v>
      </c>
      <c r="V131">
        <v>18</v>
      </c>
      <c r="W131">
        <v>2</v>
      </c>
      <c r="X131">
        <v>0</v>
      </c>
      <c r="Y131">
        <v>0</v>
      </c>
      <c r="Z131">
        <v>0</v>
      </c>
      <c r="AA131">
        <f t="shared" ref="AA131:AA132" si="75">SUM($X131+$Y131+$Z131)</f>
        <v>0</v>
      </c>
      <c r="AB131">
        <v>0</v>
      </c>
      <c r="AC131">
        <v>0</v>
      </c>
      <c r="AD131">
        <v>0</v>
      </c>
      <c r="AE131">
        <f t="shared" si="74"/>
        <v>0</v>
      </c>
      <c r="AF131">
        <v>0</v>
      </c>
      <c r="AG131">
        <v>0</v>
      </c>
      <c r="AH131">
        <v>0</v>
      </c>
      <c r="AI131">
        <f t="shared" ref="AI131:AI133" si="76">SUM($AF131+$AG131+$AH131)</f>
        <v>0</v>
      </c>
      <c r="AJ131">
        <v>0</v>
      </c>
      <c r="AK131">
        <v>0</v>
      </c>
      <c r="AL131">
        <v>0</v>
      </c>
      <c r="AM131">
        <f t="shared" si="49"/>
        <v>0</v>
      </c>
      <c r="AN131" s="8">
        <f t="shared" si="46"/>
        <v>2</v>
      </c>
      <c r="AO131" s="8">
        <f t="shared" ref="AO131:AO194" si="77">SUM($T131+$AA131+$AI131)</f>
        <v>2</v>
      </c>
    </row>
    <row r="132" spans="1:41" ht="12.75" customHeight="1" x14ac:dyDescent="0.35">
      <c r="A132" s="6">
        <v>66</v>
      </c>
      <c r="B132" s="6">
        <v>2630</v>
      </c>
      <c r="C132" s="6" t="s">
        <v>29</v>
      </c>
      <c r="D132" s="6" t="s">
        <v>212</v>
      </c>
      <c r="E132" s="6" t="s">
        <v>280</v>
      </c>
      <c r="F132" s="9">
        <v>42313.01</v>
      </c>
      <c r="G132" s="6">
        <v>3</v>
      </c>
      <c r="H132" s="6">
        <v>2</v>
      </c>
      <c r="I132" s="6">
        <v>630</v>
      </c>
      <c r="J132" s="6">
        <v>2</v>
      </c>
      <c r="K132" s="6">
        <v>2</v>
      </c>
      <c r="L132" s="6">
        <v>0</v>
      </c>
      <c r="M132" s="6">
        <v>1</v>
      </c>
      <c r="N132" s="6">
        <v>0</v>
      </c>
      <c r="O132" s="6">
        <v>2</v>
      </c>
      <c r="P132" s="6">
        <v>2</v>
      </c>
      <c r="Q132">
        <v>0</v>
      </c>
      <c r="R132">
        <v>6</v>
      </c>
      <c r="S132">
        <v>5</v>
      </c>
      <c r="T132">
        <v>2</v>
      </c>
      <c r="U132">
        <v>17</v>
      </c>
      <c r="V132">
        <v>18</v>
      </c>
      <c r="W132">
        <v>2</v>
      </c>
      <c r="X132">
        <v>0</v>
      </c>
      <c r="Y132">
        <v>0</v>
      </c>
      <c r="Z132">
        <v>0</v>
      </c>
      <c r="AA132">
        <f t="shared" si="75"/>
        <v>0</v>
      </c>
      <c r="AB132">
        <v>0</v>
      </c>
      <c r="AC132">
        <v>0</v>
      </c>
      <c r="AD132">
        <v>0</v>
      </c>
      <c r="AE132">
        <f t="shared" si="74"/>
        <v>0</v>
      </c>
      <c r="AF132">
        <v>0</v>
      </c>
      <c r="AG132">
        <v>0</v>
      </c>
      <c r="AH132">
        <v>0</v>
      </c>
      <c r="AI132">
        <f t="shared" si="76"/>
        <v>0</v>
      </c>
      <c r="AJ132">
        <v>0</v>
      </c>
      <c r="AK132">
        <v>0</v>
      </c>
      <c r="AL132">
        <v>0</v>
      </c>
      <c r="AM132">
        <f t="shared" si="49"/>
        <v>0</v>
      </c>
      <c r="AN132" s="8">
        <f t="shared" ref="AN132:AN195" si="78">SUM($W132,$AE132,$AM132)</f>
        <v>2</v>
      </c>
      <c r="AO132" s="8">
        <f t="shared" si="77"/>
        <v>2</v>
      </c>
    </row>
    <row r="133" spans="1:41" customFormat="1" x14ac:dyDescent="0.35">
      <c r="A133">
        <v>66</v>
      </c>
      <c r="B133">
        <v>2630</v>
      </c>
      <c r="C133" t="s">
        <v>29</v>
      </c>
      <c r="D133" t="s">
        <v>212</v>
      </c>
      <c r="E133" t="s">
        <v>1562</v>
      </c>
      <c r="F133" s="7">
        <v>42371</v>
      </c>
      <c r="G133">
        <v>0</v>
      </c>
      <c r="H133">
        <v>0</v>
      </c>
      <c r="I133">
        <v>2</v>
      </c>
      <c r="J133">
        <v>630</v>
      </c>
      <c r="K133">
        <v>0</v>
      </c>
      <c r="L133">
        <v>0</v>
      </c>
      <c r="M133">
        <v>0</v>
      </c>
      <c r="N133">
        <v>0</v>
      </c>
      <c r="O133">
        <v>0</v>
      </c>
      <c r="P133">
        <v>0</v>
      </c>
      <c r="Q133">
        <v>0</v>
      </c>
      <c r="R133">
        <v>0</v>
      </c>
      <c r="S133">
        <v>0</v>
      </c>
      <c r="T133">
        <f t="shared" ref="T133" si="79">SUM($R133+$S133)</f>
        <v>0</v>
      </c>
      <c r="U133">
        <v>17</v>
      </c>
      <c r="V133">
        <v>0</v>
      </c>
      <c r="W133">
        <v>1</v>
      </c>
      <c r="X133">
        <v>4.4000000000000004</v>
      </c>
      <c r="Y133">
        <v>4.2</v>
      </c>
      <c r="Z133">
        <v>2</v>
      </c>
      <c r="AA133">
        <v>3</v>
      </c>
      <c r="AB133">
        <v>0</v>
      </c>
      <c r="AC133">
        <v>17</v>
      </c>
      <c r="AD133">
        <v>0</v>
      </c>
      <c r="AE133">
        <v>1</v>
      </c>
      <c r="AF133">
        <v>0</v>
      </c>
      <c r="AG133">
        <v>0</v>
      </c>
      <c r="AH133">
        <v>0</v>
      </c>
      <c r="AI133">
        <f t="shared" si="76"/>
        <v>0</v>
      </c>
      <c r="AJ133">
        <v>0</v>
      </c>
      <c r="AK133">
        <v>0</v>
      </c>
      <c r="AL133">
        <v>0</v>
      </c>
      <c r="AM133">
        <f t="shared" si="49"/>
        <v>0</v>
      </c>
      <c r="AN133" s="8">
        <f t="shared" si="78"/>
        <v>2</v>
      </c>
      <c r="AO133" s="8">
        <f t="shared" si="77"/>
        <v>3</v>
      </c>
    </row>
    <row r="134" spans="1:41" ht="12.75" customHeight="1" x14ac:dyDescent="0.35">
      <c r="A134" s="6">
        <v>67</v>
      </c>
      <c r="B134" s="6">
        <v>2630</v>
      </c>
      <c r="C134" s="6" t="s">
        <v>29</v>
      </c>
      <c r="D134" s="6" t="s">
        <v>212</v>
      </c>
      <c r="E134" s="6" t="s">
        <v>284</v>
      </c>
      <c r="F134" s="9">
        <v>42339.01</v>
      </c>
      <c r="G134" s="6">
        <v>3</v>
      </c>
      <c r="H134" s="6">
        <v>1</v>
      </c>
      <c r="I134" s="6">
        <v>630</v>
      </c>
      <c r="J134" s="6">
        <v>2</v>
      </c>
      <c r="K134" s="6">
        <v>3</v>
      </c>
      <c r="L134" s="6">
        <v>0</v>
      </c>
      <c r="M134" s="6">
        <v>1</v>
      </c>
      <c r="N134" s="6">
        <v>0</v>
      </c>
      <c r="O134" s="6">
        <v>2</v>
      </c>
      <c r="P134" s="6">
        <v>3</v>
      </c>
      <c r="Q134">
        <v>0</v>
      </c>
      <c r="R134">
        <v>6</v>
      </c>
      <c r="S134">
        <v>5</v>
      </c>
      <c r="T134">
        <v>2</v>
      </c>
      <c r="U134">
        <v>17</v>
      </c>
      <c r="V134">
        <v>18</v>
      </c>
      <c r="W134">
        <v>2</v>
      </c>
      <c r="X134">
        <v>0</v>
      </c>
      <c r="Y134">
        <v>0</v>
      </c>
      <c r="Z134">
        <v>0</v>
      </c>
      <c r="AA134">
        <f t="shared" ref="AA134:AA136" si="80">SUM($X134+$Y134+$Z134)</f>
        <v>0</v>
      </c>
      <c r="AB134">
        <v>0</v>
      </c>
      <c r="AC134">
        <v>0</v>
      </c>
      <c r="AD134">
        <v>0</v>
      </c>
      <c r="AE134">
        <f t="shared" ref="AE134:AE136" si="81">SUM($AB134+$AC134+$AD134)</f>
        <v>0</v>
      </c>
      <c r="AF134">
        <v>0</v>
      </c>
      <c r="AG134">
        <v>2.8</v>
      </c>
      <c r="AH134">
        <v>0.1</v>
      </c>
      <c r="AI134">
        <v>2</v>
      </c>
      <c r="AJ134">
        <v>0</v>
      </c>
      <c r="AK134">
        <v>0</v>
      </c>
      <c r="AL134">
        <v>0</v>
      </c>
      <c r="AM134">
        <f t="shared" si="49"/>
        <v>0</v>
      </c>
      <c r="AN134" s="8">
        <f t="shared" si="78"/>
        <v>2</v>
      </c>
      <c r="AO134" s="8">
        <f t="shared" si="77"/>
        <v>4</v>
      </c>
    </row>
    <row r="135" spans="1:41" customFormat="1" x14ac:dyDescent="0.35">
      <c r="A135">
        <v>67</v>
      </c>
      <c r="B135">
        <v>2630</v>
      </c>
      <c r="C135" t="s">
        <v>29</v>
      </c>
      <c r="D135" t="s">
        <v>212</v>
      </c>
      <c r="E135" t="s">
        <v>1562</v>
      </c>
      <c r="F135" s="7">
        <v>40756</v>
      </c>
      <c r="G135">
        <v>0</v>
      </c>
      <c r="H135">
        <v>0</v>
      </c>
      <c r="I135">
        <v>2</v>
      </c>
      <c r="J135">
        <v>630</v>
      </c>
      <c r="K135">
        <v>0</v>
      </c>
      <c r="L135">
        <v>0</v>
      </c>
      <c r="M135">
        <v>0</v>
      </c>
      <c r="N135">
        <v>0</v>
      </c>
      <c r="O135">
        <v>0</v>
      </c>
      <c r="P135">
        <v>0</v>
      </c>
      <c r="Q135">
        <v>0</v>
      </c>
      <c r="R135">
        <v>6</v>
      </c>
      <c r="S135">
        <v>5</v>
      </c>
      <c r="T135">
        <v>2</v>
      </c>
      <c r="U135">
        <v>17</v>
      </c>
      <c r="V135">
        <v>18</v>
      </c>
      <c r="W135">
        <v>2</v>
      </c>
      <c r="X135">
        <v>0</v>
      </c>
      <c r="Y135">
        <v>4.2</v>
      </c>
      <c r="Z135">
        <v>2</v>
      </c>
      <c r="AA135">
        <v>2</v>
      </c>
      <c r="AB135">
        <v>16.399999999999999</v>
      </c>
      <c r="AC135">
        <v>17</v>
      </c>
      <c r="AD135">
        <v>0</v>
      </c>
      <c r="AE135">
        <v>2</v>
      </c>
      <c r="AF135">
        <v>0</v>
      </c>
      <c r="AG135">
        <v>0</v>
      </c>
      <c r="AH135">
        <v>0</v>
      </c>
      <c r="AI135">
        <f t="shared" ref="AI135" si="82">SUM($AF135+$AG135+$AH135)</f>
        <v>0</v>
      </c>
      <c r="AJ135">
        <v>0</v>
      </c>
      <c r="AK135">
        <v>0</v>
      </c>
      <c r="AL135">
        <v>0</v>
      </c>
      <c r="AM135">
        <f t="shared" si="49"/>
        <v>0</v>
      </c>
      <c r="AN135" s="8">
        <f t="shared" si="78"/>
        <v>4</v>
      </c>
      <c r="AO135" s="8">
        <f t="shared" si="77"/>
        <v>4</v>
      </c>
    </row>
    <row r="136" spans="1:41" ht="12.75" customHeight="1" x14ac:dyDescent="0.35">
      <c r="A136" s="6">
        <v>68</v>
      </c>
      <c r="B136" s="6">
        <v>2630</v>
      </c>
      <c r="C136" s="6" t="s">
        <v>29</v>
      </c>
      <c r="D136" s="6" t="s">
        <v>212</v>
      </c>
      <c r="E136" s="6" t="s">
        <v>288</v>
      </c>
      <c r="F136" s="9">
        <v>42339.02</v>
      </c>
      <c r="G136" s="6">
        <v>3</v>
      </c>
      <c r="H136" s="6">
        <v>2</v>
      </c>
      <c r="I136" s="6">
        <v>630</v>
      </c>
      <c r="J136" s="6">
        <v>2</v>
      </c>
      <c r="K136" s="6">
        <v>3</v>
      </c>
      <c r="L136" s="6">
        <v>0</v>
      </c>
      <c r="M136" s="6">
        <v>1</v>
      </c>
      <c r="N136" s="6">
        <v>0</v>
      </c>
      <c r="O136" s="6">
        <v>2</v>
      </c>
      <c r="P136" s="6">
        <v>3</v>
      </c>
      <c r="Q136">
        <v>0</v>
      </c>
      <c r="R136">
        <v>6</v>
      </c>
      <c r="S136">
        <v>5</v>
      </c>
      <c r="T136">
        <v>2</v>
      </c>
      <c r="U136">
        <v>17</v>
      </c>
      <c r="V136">
        <v>18</v>
      </c>
      <c r="W136">
        <v>2</v>
      </c>
      <c r="X136">
        <v>0</v>
      </c>
      <c r="Y136">
        <v>0</v>
      </c>
      <c r="Z136">
        <v>0</v>
      </c>
      <c r="AA136">
        <f t="shared" si="80"/>
        <v>0</v>
      </c>
      <c r="AB136">
        <v>0</v>
      </c>
      <c r="AC136">
        <v>0</v>
      </c>
      <c r="AD136">
        <v>0</v>
      </c>
      <c r="AE136">
        <f t="shared" si="81"/>
        <v>0</v>
      </c>
      <c r="AF136">
        <v>0</v>
      </c>
      <c r="AG136">
        <v>2.8</v>
      </c>
      <c r="AH136">
        <v>0.1</v>
      </c>
      <c r="AI136">
        <v>2</v>
      </c>
      <c r="AJ136">
        <v>0</v>
      </c>
      <c r="AK136">
        <v>0</v>
      </c>
      <c r="AL136">
        <v>0</v>
      </c>
      <c r="AM136">
        <f t="shared" si="49"/>
        <v>0</v>
      </c>
      <c r="AN136" s="8">
        <f t="shared" si="78"/>
        <v>2</v>
      </c>
      <c r="AO136" s="8">
        <f t="shared" si="77"/>
        <v>4</v>
      </c>
    </row>
    <row r="137" spans="1:41" customFormat="1" x14ac:dyDescent="0.35">
      <c r="A137">
        <v>68</v>
      </c>
      <c r="B137">
        <v>2630</v>
      </c>
      <c r="C137" t="s">
        <v>29</v>
      </c>
      <c r="D137" t="s">
        <v>212</v>
      </c>
      <c r="E137" t="s">
        <v>1562</v>
      </c>
      <c r="F137" s="7">
        <v>40756</v>
      </c>
      <c r="G137">
        <v>0</v>
      </c>
      <c r="H137">
        <v>0</v>
      </c>
      <c r="I137">
        <v>2</v>
      </c>
      <c r="J137">
        <v>630</v>
      </c>
      <c r="K137">
        <v>0</v>
      </c>
      <c r="L137">
        <v>0</v>
      </c>
      <c r="M137">
        <v>0</v>
      </c>
      <c r="N137">
        <v>0</v>
      </c>
      <c r="O137">
        <v>0</v>
      </c>
      <c r="P137">
        <v>0</v>
      </c>
      <c r="Q137">
        <v>0</v>
      </c>
      <c r="R137">
        <v>6</v>
      </c>
      <c r="S137">
        <v>5</v>
      </c>
      <c r="T137">
        <v>2</v>
      </c>
      <c r="U137">
        <v>17</v>
      </c>
      <c r="V137">
        <v>18</v>
      </c>
      <c r="W137">
        <v>2</v>
      </c>
      <c r="X137">
        <v>0</v>
      </c>
      <c r="Y137">
        <v>4.2</v>
      </c>
      <c r="Z137">
        <v>2</v>
      </c>
      <c r="AA137">
        <v>2</v>
      </c>
      <c r="AB137">
        <v>16.399999999999999</v>
      </c>
      <c r="AC137">
        <v>17</v>
      </c>
      <c r="AD137">
        <v>0</v>
      </c>
      <c r="AE137">
        <v>2</v>
      </c>
      <c r="AF137">
        <v>0</v>
      </c>
      <c r="AG137">
        <v>0</v>
      </c>
      <c r="AH137">
        <v>0</v>
      </c>
      <c r="AI137">
        <f t="shared" ref="AI137" si="83">SUM($AF137+$AG137+$AH137)</f>
        <v>0</v>
      </c>
      <c r="AJ137">
        <v>0</v>
      </c>
      <c r="AK137">
        <v>0</v>
      </c>
      <c r="AL137">
        <v>0</v>
      </c>
      <c r="AM137">
        <f t="shared" si="49"/>
        <v>0</v>
      </c>
      <c r="AN137" s="8">
        <f t="shared" si="78"/>
        <v>4</v>
      </c>
      <c r="AO137" s="8">
        <f t="shared" si="77"/>
        <v>4</v>
      </c>
    </row>
    <row r="138" spans="1:41" ht="12.75" customHeight="1" x14ac:dyDescent="0.35">
      <c r="A138" s="6">
        <v>69</v>
      </c>
      <c r="B138" s="6">
        <v>2630</v>
      </c>
      <c r="C138" s="6" t="s">
        <v>29</v>
      </c>
      <c r="D138" s="6" t="s">
        <v>212</v>
      </c>
      <c r="E138" s="6" t="s">
        <v>290</v>
      </c>
      <c r="F138" s="9">
        <v>42522.01</v>
      </c>
      <c r="G138" s="6">
        <v>3</v>
      </c>
      <c r="H138" s="6">
        <v>1</v>
      </c>
      <c r="I138" s="6">
        <v>630</v>
      </c>
      <c r="J138" s="6">
        <v>2</v>
      </c>
      <c r="K138" s="6">
        <v>3</v>
      </c>
      <c r="L138" s="6">
        <v>0</v>
      </c>
      <c r="M138" s="6">
        <v>1</v>
      </c>
      <c r="N138" s="6">
        <v>0</v>
      </c>
      <c r="O138" s="6">
        <v>1</v>
      </c>
      <c r="P138" s="6">
        <v>3</v>
      </c>
      <c r="Q138">
        <v>0</v>
      </c>
      <c r="R138" s="6">
        <v>6</v>
      </c>
      <c r="S138" s="6">
        <v>5</v>
      </c>
      <c r="T138" s="6">
        <v>2</v>
      </c>
      <c r="U138" s="6">
        <v>17</v>
      </c>
      <c r="V138" s="6">
        <v>18</v>
      </c>
      <c r="W138" s="6">
        <v>2</v>
      </c>
      <c r="X138" s="6">
        <v>0</v>
      </c>
      <c r="Y138" s="6">
        <v>0</v>
      </c>
      <c r="Z138" s="6">
        <v>0</v>
      </c>
      <c r="AA138" s="6">
        <v>0</v>
      </c>
      <c r="AB138" s="6">
        <v>0</v>
      </c>
      <c r="AC138" s="6">
        <v>0</v>
      </c>
      <c r="AD138" s="6">
        <v>0</v>
      </c>
      <c r="AE138" s="6">
        <v>0</v>
      </c>
      <c r="AF138" s="6">
        <v>0</v>
      </c>
      <c r="AG138" s="6">
        <v>0</v>
      </c>
      <c r="AH138" s="6">
        <v>0</v>
      </c>
      <c r="AI138" s="6">
        <v>0</v>
      </c>
      <c r="AJ138" s="6">
        <v>0</v>
      </c>
      <c r="AK138" s="6">
        <v>0</v>
      </c>
      <c r="AL138" s="6">
        <v>0</v>
      </c>
      <c r="AM138" s="6">
        <v>0</v>
      </c>
      <c r="AN138" s="8">
        <f t="shared" si="78"/>
        <v>2</v>
      </c>
      <c r="AO138" s="8">
        <f t="shared" si="77"/>
        <v>2</v>
      </c>
    </row>
    <row r="139" spans="1:41" ht="12.75" customHeight="1" x14ac:dyDescent="0.35">
      <c r="A139" s="6">
        <v>69</v>
      </c>
      <c r="B139" s="6">
        <v>2630</v>
      </c>
      <c r="C139" s="6" t="s">
        <v>29</v>
      </c>
      <c r="D139" s="6" t="s">
        <v>212</v>
      </c>
      <c r="F139" s="9">
        <v>42523.01</v>
      </c>
      <c r="G139">
        <v>0</v>
      </c>
      <c r="H139">
        <v>0</v>
      </c>
      <c r="I139">
        <v>2</v>
      </c>
      <c r="J139">
        <v>630</v>
      </c>
      <c r="K139">
        <v>0</v>
      </c>
      <c r="L139">
        <v>0</v>
      </c>
      <c r="M139">
        <v>0</v>
      </c>
      <c r="N139">
        <v>0</v>
      </c>
      <c r="O139">
        <v>0</v>
      </c>
      <c r="P139">
        <v>0</v>
      </c>
      <c r="Q139">
        <v>0</v>
      </c>
      <c r="R139" s="6">
        <v>6</v>
      </c>
      <c r="S139" s="6">
        <v>0</v>
      </c>
      <c r="T139" s="6">
        <v>1</v>
      </c>
      <c r="U139" s="6">
        <v>17</v>
      </c>
      <c r="V139" s="6">
        <v>18</v>
      </c>
      <c r="W139" s="6">
        <v>2</v>
      </c>
      <c r="X139" s="6">
        <v>0</v>
      </c>
      <c r="Y139" s="6">
        <v>0</v>
      </c>
      <c r="Z139" s="6">
        <v>2</v>
      </c>
      <c r="AA139" s="6">
        <v>1</v>
      </c>
      <c r="AB139" s="6">
        <v>0</v>
      </c>
      <c r="AC139" s="6">
        <v>17</v>
      </c>
      <c r="AD139" s="6">
        <v>0</v>
      </c>
      <c r="AE139" s="6">
        <v>1</v>
      </c>
      <c r="AF139" s="6">
        <v>0</v>
      </c>
      <c r="AG139" s="6">
        <v>0</v>
      </c>
      <c r="AH139" s="6">
        <v>0.1</v>
      </c>
      <c r="AI139" s="6">
        <v>1</v>
      </c>
      <c r="AJ139" s="6">
        <v>0</v>
      </c>
      <c r="AK139" s="6">
        <v>0</v>
      </c>
      <c r="AL139" s="6">
        <v>0</v>
      </c>
      <c r="AM139" s="6">
        <v>0</v>
      </c>
      <c r="AN139" s="8">
        <f t="shared" si="78"/>
        <v>3</v>
      </c>
      <c r="AO139" s="8">
        <f t="shared" si="77"/>
        <v>3</v>
      </c>
    </row>
    <row r="140" spans="1:41" ht="12.75" customHeight="1" x14ac:dyDescent="0.35">
      <c r="A140" s="6">
        <v>70</v>
      </c>
      <c r="B140">
        <v>2630</v>
      </c>
      <c r="C140" s="6" t="s">
        <v>29</v>
      </c>
      <c r="D140" s="6" t="s">
        <v>212</v>
      </c>
      <c r="E140" s="6" t="s">
        <v>293</v>
      </c>
      <c r="F140" s="9">
        <v>42736.01</v>
      </c>
      <c r="G140" s="6">
        <v>3</v>
      </c>
      <c r="H140" s="6">
        <v>2</v>
      </c>
      <c r="I140" s="6">
        <v>630</v>
      </c>
      <c r="J140" s="6">
        <v>2</v>
      </c>
      <c r="K140" s="6">
        <v>3</v>
      </c>
      <c r="L140" s="6">
        <v>0</v>
      </c>
      <c r="M140" s="6">
        <v>1</v>
      </c>
      <c r="N140" s="6">
        <v>0</v>
      </c>
      <c r="O140" s="6">
        <v>2</v>
      </c>
      <c r="P140" s="6">
        <v>4</v>
      </c>
      <c r="Q140">
        <v>0</v>
      </c>
      <c r="R140" s="6">
        <v>6</v>
      </c>
      <c r="S140" s="6">
        <v>0</v>
      </c>
      <c r="T140" s="6">
        <v>1</v>
      </c>
      <c r="U140" s="6">
        <v>0</v>
      </c>
      <c r="V140" s="6">
        <v>18</v>
      </c>
      <c r="W140" s="6">
        <v>1</v>
      </c>
      <c r="X140" s="6">
        <v>0</v>
      </c>
      <c r="Y140" s="6">
        <v>0</v>
      </c>
      <c r="Z140" s="6">
        <v>0</v>
      </c>
      <c r="AA140" s="6">
        <v>0</v>
      </c>
      <c r="AB140" s="6">
        <v>0</v>
      </c>
      <c r="AC140" s="6">
        <v>0</v>
      </c>
      <c r="AD140" s="6">
        <v>0</v>
      </c>
      <c r="AE140" s="6">
        <v>0</v>
      </c>
      <c r="AF140" s="6">
        <v>0</v>
      </c>
      <c r="AG140" s="6">
        <v>0</v>
      </c>
      <c r="AH140" s="6">
        <v>0</v>
      </c>
      <c r="AI140" s="6">
        <v>0</v>
      </c>
      <c r="AJ140" s="6">
        <v>0</v>
      </c>
      <c r="AK140" s="6">
        <v>0</v>
      </c>
      <c r="AL140" s="6">
        <v>0</v>
      </c>
      <c r="AM140" s="6">
        <v>0</v>
      </c>
      <c r="AN140" s="8">
        <f t="shared" si="78"/>
        <v>1</v>
      </c>
      <c r="AO140" s="8">
        <f t="shared" si="77"/>
        <v>1</v>
      </c>
    </row>
    <row r="141" spans="1:41" ht="12.75" customHeight="1" x14ac:dyDescent="0.35">
      <c r="A141" s="6">
        <v>70</v>
      </c>
      <c r="B141" s="6">
        <v>2630</v>
      </c>
      <c r="C141" s="6" t="s">
        <v>29</v>
      </c>
      <c r="D141" s="6" t="s">
        <v>212</v>
      </c>
      <c r="F141" s="9">
        <v>42737.01</v>
      </c>
      <c r="G141">
        <v>0</v>
      </c>
      <c r="H141">
        <v>0</v>
      </c>
      <c r="I141">
        <v>2</v>
      </c>
      <c r="J141">
        <v>630</v>
      </c>
      <c r="K141">
        <v>0</v>
      </c>
      <c r="L141">
        <v>0</v>
      </c>
      <c r="M141">
        <v>0</v>
      </c>
      <c r="N141">
        <v>0</v>
      </c>
      <c r="O141">
        <v>0</v>
      </c>
      <c r="P141">
        <v>0</v>
      </c>
      <c r="Q141">
        <v>0</v>
      </c>
      <c r="R141" s="6">
        <v>6</v>
      </c>
      <c r="S141" s="6">
        <v>0</v>
      </c>
      <c r="T141" s="6">
        <v>1</v>
      </c>
      <c r="U141" s="6">
        <v>0</v>
      </c>
      <c r="V141" s="6">
        <v>18</v>
      </c>
      <c r="W141" s="6">
        <v>1</v>
      </c>
      <c r="X141" s="6">
        <v>0</v>
      </c>
      <c r="Y141" s="6">
        <v>0</v>
      </c>
      <c r="Z141" s="6">
        <v>2</v>
      </c>
      <c r="AA141" s="6">
        <v>1</v>
      </c>
      <c r="AB141" s="6">
        <v>0</v>
      </c>
      <c r="AC141" s="6">
        <v>0</v>
      </c>
      <c r="AD141" s="6">
        <v>0</v>
      </c>
      <c r="AE141" s="6">
        <v>0</v>
      </c>
      <c r="AF141" s="6">
        <v>0</v>
      </c>
      <c r="AG141" s="6">
        <v>0</v>
      </c>
      <c r="AH141" s="6">
        <v>0</v>
      </c>
      <c r="AI141" s="6">
        <v>0</v>
      </c>
      <c r="AJ141" s="6">
        <v>0</v>
      </c>
      <c r="AK141" s="6">
        <v>0</v>
      </c>
      <c r="AL141" s="6">
        <v>0</v>
      </c>
      <c r="AM141" s="6">
        <v>0</v>
      </c>
      <c r="AN141" s="8">
        <f t="shared" si="78"/>
        <v>1</v>
      </c>
      <c r="AO141" s="8">
        <f t="shared" si="77"/>
        <v>2</v>
      </c>
    </row>
    <row r="142" spans="1:41" ht="12.75" customHeight="1" x14ac:dyDescent="0.35">
      <c r="A142" s="6">
        <v>71</v>
      </c>
      <c r="B142">
        <v>2630</v>
      </c>
      <c r="C142" s="6" t="s">
        <v>29</v>
      </c>
      <c r="D142" s="6" t="s">
        <v>212</v>
      </c>
      <c r="E142" s="6" t="s">
        <v>297</v>
      </c>
      <c r="F142" s="9">
        <v>43313.01</v>
      </c>
      <c r="G142" s="6">
        <v>4.4000000000000004</v>
      </c>
      <c r="H142" s="6">
        <v>1</v>
      </c>
      <c r="I142" s="6">
        <v>630</v>
      </c>
      <c r="J142" s="6">
        <v>2</v>
      </c>
      <c r="K142" s="6">
        <v>2</v>
      </c>
      <c r="L142" s="6">
        <v>0</v>
      </c>
      <c r="M142" s="6">
        <v>1</v>
      </c>
      <c r="N142" s="6">
        <v>0</v>
      </c>
      <c r="O142" s="6">
        <v>4</v>
      </c>
      <c r="P142" s="6">
        <v>3</v>
      </c>
      <c r="Q142">
        <v>0</v>
      </c>
      <c r="R142" s="6">
        <v>6</v>
      </c>
      <c r="S142" s="6">
        <v>0</v>
      </c>
      <c r="T142" s="6">
        <v>1</v>
      </c>
      <c r="U142" s="6">
        <v>17</v>
      </c>
      <c r="V142" s="6">
        <v>18</v>
      </c>
      <c r="W142" s="6">
        <v>2</v>
      </c>
      <c r="X142" s="6">
        <v>0</v>
      </c>
      <c r="Y142" s="6">
        <v>0</v>
      </c>
      <c r="Z142" s="6">
        <v>0</v>
      </c>
      <c r="AA142" s="6">
        <v>0</v>
      </c>
      <c r="AB142" s="6">
        <v>0</v>
      </c>
      <c r="AC142" s="6">
        <v>0</v>
      </c>
      <c r="AD142" s="6">
        <v>0</v>
      </c>
      <c r="AE142" s="6">
        <v>0</v>
      </c>
      <c r="AF142" s="6">
        <v>3</v>
      </c>
      <c r="AG142" s="6">
        <v>0</v>
      </c>
      <c r="AH142" s="6">
        <v>0</v>
      </c>
      <c r="AI142" s="6">
        <v>1</v>
      </c>
      <c r="AJ142" s="6">
        <v>0</v>
      </c>
      <c r="AK142" s="6">
        <v>0</v>
      </c>
      <c r="AL142" s="6">
        <v>0</v>
      </c>
      <c r="AM142" s="6">
        <v>0</v>
      </c>
      <c r="AN142" s="8">
        <f t="shared" si="78"/>
        <v>2</v>
      </c>
      <c r="AO142" s="8">
        <f t="shared" si="77"/>
        <v>2</v>
      </c>
    </row>
    <row r="143" spans="1:41" ht="12.75" customHeight="1" x14ac:dyDescent="0.35">
      <c r="A143" s="6">
        <v>71</v>
      </c>
      <c r="B143" s="6">
        <v>2630</v>
      </c>
      <c r="C143" s="6" t="s">
        <v>29</v>
      </c>
      <c r="D143" s="6" t="s">
        <v>212</v>
      </c>
      <c r="F143" s="9">
        <v>43314.01</v>
      </c>
      <c r="G143">
        <v>0</v>
      </c>
      <c r="H143">
        <v>0</v>
      </c>
      <c r="I143">
        <v>2</v>
      </c>
      <c r="J143">
        <v>630</v>
      </c>
      <c r="K143">
        <v>0</v>
      </c>
      <c r="L143">
        <v>0</v>
      </c>
      <c r="M143">
        <v>0</v>
      </c>
      <c r="N143">
        <v>0</v>
      </c>
      <c r="O143">
        <v>0</v>
      </c>
      <c r="P143">
        <v>0</v>
      </c>
      <c r="Q143">
        <v>0</v>
      </c>
      <c r="R143" s="6">
        <v>6</v>
      </c>
      <c r="S143" s="6">
        <v>5</v>
      </c>
      <c r="T143" s="6">
        <v>2</v>
      </c>
      <c r="U143" s="6">
        <v>17</v>
      </c>
      <c r="V143" s="6">
        <v>18</v>
      </c>
      <c r="W143" s="6">
        <v>2</v>
      </c>
      <c r="X143" s="6">
        <v>0</v>
      </c>
      <c r="Y143" s="6">
        <v>4.2</v>
      </c>
      <c r="Z143" s="6">
        <v>2</v>
      </c>
      <c r="AA143" s="6">
        <v>2</v>
      </c>
      <c r="AB143" s="6">
        <v>0</v>
      </c>
      <c r="AC143" s="6">
        <v>0</v>
      </c>
      <c r="AD143" s="6">
        <v>0</v>
      </c>
      <c r="AE143" s="6">
        <v>0</v>
      </c>
      <c r="AF143" s="6">
        <v>0</v>
      </c>
      <c r="AG143" s="6">
        <v>0</v>
      </c>
      <c r="AH143" s="6">
        <v>0.1</v>
      </c>
      <c r="AI143" s="6">
        <v>1</v>
      </c>
      <c r="AJ143" s="6">
        <v>0</v>
      </c>
      <c r="AK143" s="6">
        <v>0</v>
      </c>
      <c r="AL143" s="6">
        <v>0</v>
      </c>
      <c r="AM143" s="6">
        <v>0</v>
      </c>
      <c r="AN143" s="8">
        <f t="shared" si="78"/>
        <v>2</v>
      </c>
      <c r="AO143" s="8">
        <f t="shared" si="77"/>
        <v>5</v>
      </c>
    </row>
    <row r="144" spans="1:41" ht="12.75" customHeight="1" x14ac:dyDescent="0.35">
      <c r="A144" s="6">
        <v>72</v>
      </c>
      <c r="B144" s="6">
        <v>2630</v>
      </c>
      <c r="C144" s="6" t="s">
        <v>29</v>
      </c>
      <c r="D144" s="6" t="s">
        <v>212</v>
      </c>
      <c r="E144" s="6" t="s">
        <v>300</v>
      </c>
      <c r="F144" s="9">
        <v>43374</v>
      </c>
      <c r="G144" s="6">
        <v>3</v>
      </c>
      <c r="H144" s="6">
        <v>2</v>
      </c>
      <c r="I144" s="6">
        <v>630</v>
      </c>
      <c r="J144" s="6">
        <v>2</v>
      </c>
      <c r="K144" s="6">
        <v>2</v>
      </c>
      <c r="L144" s="6">
        <v>0</v>
      </c>
      <c r="M144" s="6">
        <v>1</v>
      </c>
      <c r="N144" s="6">
        <v>0</v>
      </c>
      <c r="O144" s="6">
        <v>1</v>
      </c>
      <c r="P144" s="6">
        <v>3</v>
      </c>
      <c r="Q144">
        <v>0</v>
      </c>
      <c r="R144" s="6">
        <v>6</v>
      </c>
      <c r="S144" s="6">
        <v>5</v>
      </c>
      <c r="T144" s="6">
        <v>2</v>
      </c>
      <c r="U144" s="6">
        <v>17</v>
      </c>
      <c r="V144" s="6">
        <v>18</v>
      </c>
      <c r="W144" s="6">
        <v>2</v>
      </c>
      <c r="X144" s="6">
        <v>0</v>
      </c>
      <c r="Y144" s="6">
        <v>0</v>
      </c>
      <c r="Z144" s="6">
        <v>0</v>
      </c>
      <c r="AA144" s="6">
        <v>0</v>
      </c>
      <c r="AB144" s="6">
        <v>0</v>
      </c>
      <c r="AC144" s="6">
        <v>0</v>
      </c>
      <c r="AD144" s="6">
        <v>0</v>
      </c>
      <c r="AE144" s="6">
        <v>0</v>
      </c>
      <c r="AF144" s="6">
        <v>0</v>
      </c>
      <c r="AG144" s="6">
        <v>0</v>
      </c>
      <c r="AH144" s="6">
        <v>0</v>
      </c>
      <c r="AI144" s="6">
        <v>0</v>
      </c>
      <c r="AJ144" s="6">
        <v>0</v>
      </c>
      <c r="AK144" s="6">
        <v>0</v>
      </c>
      <c r="AL144" s="6">
        <v>0</v>
      </c>
      <c r="AM144" s="6">
        <v>0</v>
      </c>
      <c r="AN144" s="8">
        <f t="shared" si="78"/>
        <v>2</v>
      </c>
      <c r="AO144" s="8">
        <f t="shared" si="77"/>
        <v>2</v>
      </c>
    </row>
    <row r="145" spans="1:41" ht="12.75" customHeight="1" x14ac:dyDescent="0.35">
      <c r="A145" s="6">
        <v>72</v>
      </c>
      <c r="B145">
        <v>2630</v>
      </c>
      <c r="C145" s="6" t="s">
        <v>29</v>
      </c>
      <c r="D145" s="6" t="s">
        <v>212</v>
      </c>
      <c r="F145" s="9">
        <v>43375</v>
      </c>
      <c r="G145">
        <v>0</v>
      </c>
      <c r="H145">
        <v>0</v>
      </c>
      <c r="I145">
        <v>2</v>
      </c>
      <c r="J145">
        <v>630</v>
      </c>
      <c r="K145">
        <v>0</v>
      </c>
      <c r="L145">
        <v>0</v>
      </c>
      <c r="M145">
        <v>0</v>
      </c>
      <c r="N145">
        <v>0</v>
      </c>
      <c r="O145">
        <v>0</v>
      </c>
      <c r="P145">
        <v>0</v>
      </c>
      <c r="Q145">
        <v>0</v>
      </c>
      <c r="R145" s="6">
        <v>0</v>
      </c>
      <c r="S145" s="6">
        <v>5</v>
      </c>
      <c r="T145" s="6">
        <v>1</v>
      </c>
      <c r="U145" s="6">
        <v>17</v>
      </c>
      <c r="V145" s="6">
        <v>18</v>
      </c>
      <c r="W145" s="6">
        <v>2</v>
      </c>
      <c r="X145" s="6">
        <v>4.4000000000000004</v>
      </c>
      <c r="Y145" s="6">
        <v>0</v>
      </c>
      <c r="Z145" s="6">
        <v>2</v>
      </c>
      <c r="AA145" s="6">
        <v>2</v>
      </c>
      <c r="AB145" s="6">
        <v>0</v>
      </c>
      <c r="AC145" s="6">
        <v>17</v>
      </c>
      <c r="AD145" s="6">
        <v>0</v>
      </c>
      <c r="AE145" s="6">
        <v>1</v>
      </c>
      <c r="AF145" s="6">
        <v>0</v>
      </c>
      <c r="AG145" s="6">
        <v>0</v>
      </c>
      <c r="AH145" s="6">
        <v>0</v>
      </c>
      <c r="AI145" s="6">
        <v>0</v>
      </c>
      <c r="AJ145" s="6">
        <v>0</v>
      </c>
      <c r="AK145" s="6">
        <v>0</v>
      </c>
      <c r="AL145" s="6">
        <v>0</v>
      </c>
      <c r="AM145" s="6">
        <v>0</v>
      </c>
      <c r="AN145" s="8">
        <f t="shared" si="78"/>
        <v>3</v>
      </c>
      <c r="AO145" s="8">
        <f t="shared" si="77"/>
        <v>3</v>
      </c>
    </row>
    <row r="146" spans="1:41" x14ac:dyDescent="0.35">
      <c r="A146" s="6">
        <v>73</v>
      </c>
      <c r="B146" s="6">
        <v>2630</v>
      </c>
      <c r="C146" s="6" t="s">
        <v>29</v>
      </c>
      <c r="D146" s="6" t="s">
        <v>212</v>
      </c>
      <c r="E146" s="6" t="s">
        <v>304</v>
      </c>
      <c r="F146" s="9">
        <v>43636</v>
      </c>
      <c r="G146" s="6">
        <v>4.3</v>
      </c>
      <c r="H146" s="6">
        <v>3</v>
      </c>
      <c r="I146" s="6">
        <v>2</v>
      </c>
      <c r="J146" s="6">
        <v>630</v>
      </c>
      <c r="K146" s="6">
        <v>4</v>
      </c>
      <c r="L146" s="6">
        <v>0</v>
      </c>
      <c r="M146" s="6">
        <v>1</v>
      </c>
      <c r="N146" s="6">
        <v>1</v>
      </c>
      <c r="O146" s="6">
        <v>1</v>
      </c>
      <c r="P146" s="6">
        <v>5</v>
      </c>
      <c r="Q146" s="6">
        <v>0</v>
      </c>
      <c r="R146" s="6">
        <v>6</v>
      </c>
      <c r="S146" s="6">
        <v>0</v>
      </c>
      <c r="T146" s="6">
        <v>2</v>
      </c>
      <c r="U146" s="6">
        <v>17</v>
      </c>
      <c r="V146" s="6">
        <v>0</v>
      </c>
      <c r="W146" s="6">
        <v>1</v>
      </c>
      <c r="X146" s="6">
        <v>0</v>
      </c>
      <c r="Y146" s="6">
        <v>4.2</v>
      </c>
      <c r="Z146" s="6">
        <v>2</v>
      </c>
      <c r="AA146" s="6">
        <v>2</v>
      </c>
      <c r="AB146" s="6">
        <v>0</v>
      </c>
      <c r="AC146" s="6">
        <v>0</v>
      </c>
      <c r="AD146" s="6">
        <v>0</v>
      </c>
      <c r="AE146" s="6">
        <v>0</v>
      </c>
      <c r="AF146" s="6">
        <v>3</v>
      </c>
      <c r="AG146" s="6">
        <v>0</v>
      </c>
      <c r="AH146" s="6">
        <v>0.1</v>
      </c>
      <c r="AI146" s="6">
        <v>2</v>
      </c>
      <c r="AJ146" s="6">
        <v>0</v>
      </c>
      <c r="AK146" s="6">
        <v>0</v>
      </c>
      <c r="AL146" s="6">
        <v>0</v>
      </c>
      <c r="AM146" s="6">
        <v>0</v>
      </c>
      <c r="AN146" s="8">
        <f t="shared" si="78"/>
        <v>1</v>
      </c>
      <c r="AO146" s="8">
        <f t="shared" si="77"/>
        <v>6</v>
      </c>
    </row>
    <row r="147" spans="1:41" ht="12.75" customHeight="1" x14ac:dyDescent="0.35">
      <c r="A147" s="6">
        <v>73</v>
      </c>
      <c r="B147" s="6">
        <v>2630</v>
      </c>
      <c r="C147" s="6" t="s">
        <v>29</v>
      </c>
      <c r="D147" s="6" t="s">
        <v>212</v>
      </c>
      <c r="E147" s="6" t="s">
        <v>312</v>
      </c>
      <c r="F147" s="9">
        <v>43647</v>
      </c>
      <c r="G147" s="6">
        <v>4.4000000000000004</v>
      </c>
      <c r="H147" s="6">
        <v>1</v>
      </c>
      <c r="I147" s="6">
        <v>630</v>
      </c>
      <c r="J147" s="6">
        <v>2</v>
      </c>
      <c r="K147" s="6">
        <v>3</v>
      </c>
      <c r="L147" s="6">
        <v>0</v>
      </c>
      <c r="M147" s="6">
        <v>1</v>
      </c>
      <c r="N147" s="6">
        <v>0</v>
      </c>
      <c r="O147" s="6">
        <v>2</v>
      </c>
      <c r="P147" s="6">
        <v>3</v>
      </c>
      <c r="Q147" s="6">
        <v>0</v>
      </c>
      <c r="R147" s="6">
        <v>6</v>
      </c>
      <c r="S147" s="6">
        <v>5</v>
      </c>
      <c r="T147" s="6">
        <v>2</v>
      </c>
      <c r="U147" s="6">
        <v>17</v>
      </c>
      <c r="V147" s="6">
        <v>18</v>
      </c>
      <c r="W147" s="6">
        <v>2</v>
      </c>
      <c r="X147" s="6">
        <v>0</v>
      </c>
      <c r="Y147" s="6">
        <v>0</v>
      </c>
      <c r="Z147" s="6">
        <v>0</v>
      </c>
      <c r="AA147" s="6">
        <v>0</v>
      </c>
      <c r="AB147" s="6">
        <v>0</v>
      </c>
      <c r="AC147" s="6">
        <v>0</v>
      </c>
      <c r="AD147" s="6">
        <v>0</v>
      </c>
      <c r="AE147" s="6">
        <v>0</v>
      </c>
      <c r="AF147" s="6">
        <v>3</v>
      </c>
      <c r="AG147" s="6">
        <v>0</v>
      </c>
      <c r="AH147" s="6">
        <v>0.1</v>
      </c>
      <c r="AI147" s="6">
        <v>2</v>
      </c>
      <c r="AJ147" s="6">
        <v>0</v>
      </c>
      <c r="AK147" s="6">
        <v>0</v>
      </c>
      <c r="AL147" s="6">
        <v>0</v>
      </c>
      <c r="AM147" s="6">
        <v>0</v>
      </c>
      <c r="AN147" s="8">
        <f t="shared" si="78"/>
        <v>2</v>
      </c>
      <c r="AO147" s="8">
        <f t="shared" si="77"/>
        <v>4</v>
      </c>
    </row>
    <row r="148" spans="1:41" x14ac:dyDescent="0.35">
      <c r="A148" s="6">
        <v>74</v>
      </c>
      <c r="B148" s="6">
        <v>2630</v>
      </c>
      <c r="C148" s="6" t="s">
        <v>29</v>
      </c>
      <c r="D148" s="6" t="s">
        <v>212</v>
      </c>
      <c r="E148" s="6" t="s">
        <v>308</v>
      </c>
      <c r="F148" s="9">
        <v>43639.01</v>
      </c>
      <c r="G148" s="6">
        <v>4.3</v>
      </c>
      <c r="H148" s="6">
        <v>3</v>
      </c>
      <c r="I148" s="6">
        <v>2</v>
      </c>
      <c r="J148" s="6">
        <v>630</v>
      </c>
      <c r="K148" s="6">
        <v>4</v>
      </c>
      <c r="L148" s="6">
        <v>0</v>
      </c>
      <c r="M148" s="6">
        <v>1</v>
      </c>
      <c r="N148" s="6">
        <v>1</v>
      </c>
      <c r="O148" s="6">
        <v>1</v>
      </c>
      <c r="P148" s="6">
        <v>5</v>
      </c>
      <c r="Q148" s="6">
        <v>1</v>
      </c>
      <c r="R148" s="6">
        <v>6</v>
      </c>
      <c r="S148" s="6">
        <v>0</v>
      </c>
      <c r="T148" s="6">
        <v>2</v>
      </c>
      <c r="U148" s="6">
        <v>17</v>
      </c>
      <c r="V148" s="6">
        <v>0</v>
      </c>
      <c r="W148" s="6">
        <v>1</v>
      </c>
      <c r="X148" s="6">
        <v>0</v>
      </c>
      <c r="Y148" s="6">
        <v>4.2</v>
      </c>
      <c r="Z148" s="6">
        <v>2</v>
      </c>
      <c r="AA148" s="6">
        <v>2</v>
      </c>
      <c r="AB148" s="6">
        <v>0</v>
      </c>
      <c r="AC148" s="6">
        <v>0</v>
      </c>
      <c r="AD148" s="6">
        <v>0</v>
      </c>
      <c r="AE148" s="6">
        <v>0</v>
      </c>
      <c r="AF148" s="6">
        <v>3</v>
      </c>
      <c r="AG148" s="6">
        <v>0</v>
      </c>
      <c r="AH148" s="6">
        <v>0.1</v>
      </c>
      <c r="AI148" s="6">
        <v>2</v>
      </c>
      <c r="AJ148" s="6">
        <v>0</v>
      </c>
      <c r="AK148" s="6">
        <v>0</v>
      </c>
      <c r="AL148" s="6">
        <v>0</v>
      </c>
      <c r="AM148" s="6">
        <v>0</v>
      </c>
      <c r="AN148" s="8">
        <f t="shared" si="78"/>
        <v>1</v>
      </c>
      <c r="AO148" s="8">
        <f t="shared" si="77"/>
        <v>6</v>
      </c>
    </row>
    <row r="149" spans="1:41" ht="12.75" customHeight="1" x14ac:dyDescent="0.35">
      <c r="A149" s="6">
        <v>74</v>
      </c>
      <c r="B149" s="6">
        <v>2630</v>
      </c>
      <c r="C149" s="6" t="s">
        <v>29</v>
      </c>
      <c r="D149" s="6" t="s">
        <v>212</v>
      </c>
      <c r="E149" s="6" t="s">
        <v>312</v>
      </c>
      <c r="F149" s="9">
        <v>43647.01</v>
      </c>
      <c r="G149" s="6">
        <v>4.4000000000000004</v>
      </c>
      <c r="H149" s="6">
        <v>1</v>
      </c>
      <c r="I149" s="6">
        <v>630</v>
      </c>
      <c r="J149" s="6">
        <v>2</v>
      </c>
      <c r="K149" s="6">
        <v>3</v>
      </c>
      <c r="L149" s="6">
        <v>0</v>
      </c>
      <c r="M149" s="6">
        <v>1</v>
      </c>
      <c r="N149" s="6">
        <v>0</v>
      </c>
      <c r="O149" s="6">
        <v>2</v>
      </c>
      <c r="P149" s="6">
        <v>3</v>
      </c>
      <c r="Q149" s="6">
        <v>1</v>
      </c>
      <c r="R149" s="6">
        <v>6</v>
      </c>
      <c r="S149" s="6">
        <v>5</v>
      </c>
      <c r="T149" s="6">
        <v>2</v>
      </c>
      <c r="U149" s="6">
        <v>17</v>
      </c>
      <c r="V149" s="6">
        <v>18</v>
      </c>
      <c r="W149" s="6">
        <v>2</v>
      </c>
      <c r="X149" s="6">
        <v>0</v>
      </c>
      <c r="Y149" s="6">
        <v>0</v>
      </c>
      <c r="Z149" s="6">
        <v>0</v>
      </c>
      <c r="AA149" s="6">
        <v>0</v>
      </c>
      <c r="AB149" s="6">
        <v>0</v>
      </c>
      <c r="AC149" s="6">
        <v>0</v>
      </c>
      <c r="AD149" s="6">
        <v>0</v>
      </c>
      <c r="AE149" s="6">
        <v>0</v>
      </c>
      <c r="AF149" s="6">
        <v>3</v>
      </c>
      <c r="AG149" s="6">
        <v>0</v>
      </c>
      <c r="AH149" s="6">
        <v>0.1</v>
      </c>
      <c r="AI149" s="6">
        <v>2</v>
      </c>
      <c r="AJ149" s="6">
        <v>0</v>
      </c>
      <c r="AK149" s="6">
        <v>0</v>
      </c>
      <c r="AL149" s="6">
        <v>0</v>
      </c>
      <c r="AM149" s="6">
        <v>0</v>
      </c>
      <c r="AN149" s="8">
        <f t="shared" si="78"/>
        <v>2</v>
      </c>
      <c r="AO149" s="8">
        <f t="shared" si="77"/>
        <v>4</v>
      </c>
    </row>
    <row r="150" spans="1:41" ht="12.75" customHeight="1" x14ac:dyDescent="0.35">
      <c r="A150" s="6">
        <v>75</v>
      </c>
      <c r="B150" s="6">
        <v>2630</v>
      </c>
      <c r="C150" s="6" t="s">
        <v>29</v>
      </c>
      <c r="D150" s="6" t="s">
        <v>212</v>
      </c>
      <c r="E150" s="6" t="s">
        <v>312</v>
      </c>
      <c r="F150" s="9">
        <v>43647.02</v>
      </c>
      <c r="G150" s="6">
        <v>4.4000000000000004</v>
      </c>
      <c r="H150" s="6">
        <v>1</v>
      </c>
      <c r="I150" s="6">
        <v>630</v>
      </c>
      <c r="J150" s="6">
        <v>2</v>
      </c>
      <c r="K150" s="6">
        <v>3</v>
      </c>
      <c r="L150" s="6">
        <v>0</v>
      </c>
      <c r="M150" s="6">
        <v>1</v>
      </c>
      <c r="N150" s="6">
        <v>0</v>
      </c>
      <c r="O150" s="6">
        <v>2</v>
      </c>
      <c r="P150" s="6">
        <v>3</v>
      </c>
      <c r="Q150" s="6">
        <v>0</v>
      </c>
      <c r="R150" s="6">
        <v>6</v>
      </c>
      <c r="S150" s="6">
        <v>5</v>
      </c>
      <c r="T150" s="6">
        <v>2</v>
      </c>
      <c r="U150" s="6">
        <v>17</v>
      </c>
      <c r="V150" s="6">
        <v>18</v>
      </c>
      <c r="W150" s="6">
        <v>2</v>
      </c>
      <c r="X150" s="6">
        <v>0</v>
      </c>
      <c r="Y150" s="6">
        <v>0</v>
      </c>
      <c r="Z150" s="6">
        <v>0</v>
      </c>
      <c r="AA150" s="6">
        <v>0</v>
      </c>
      <c r="AB150" s="6">
        <v>0</v>
      </c>
      <c r="AC150" s="6">
        <v>0</v>
      </c>
      <c r="AD150" s="6">
        <v>0</v>
      </c>
      <c r="AE150" s="6">
        <v>0</v>
      </c>
      <c r="AF150" s="6">
        <v>3</v>
      </c>
      <c r="AG150" s="6">
        <v>0</v>
      </c>
      <c r="AH150" s="6">
        <v>0.1</v>
      </c>
      <c r="AI150" s="6">
        <v>2</v>
      </c>
      <c r="AJ150" s="6">
        <v>0</v>
      </c>
      <c r="AK150" s="6">
        <v>0</v>
      </c>
      <c r="AL150" s="6">
        <v>0</v>
      </c>
      <c r="AM150" s="6">
        <v>0</v>
      </c>
      <c r="AN150" s="8">
        <f t="shared" si="78"/>
        <v>2</v>
      </c>
      <c r="AO150" s="8">
        <f t="shared" si="77"/>
        <v>4</v>
      </c>
    </row>
    <row r="151" spans="1:41" x14ac:dyDescent="0.35">
      <c r="A151" s="6">
        <v>75</v>
      </c>
      <c r="B151" s="6">
        <v>2630</v>
      </c>
      <c r="C151" s="6" t="s">
        <v>29</v>
      </c>
      <c r="D151" s="6" t="s">
        <v>212</v>
      </c>
      <c r="E151" s="6" t="s">
        <v>308</v>
      </c>
      <c r="F151" s="9">
        <v>43639</v>
      </c>
      <c r="G151" s="6">
        <v>4.3</v>
      </c>
      <c r="H151" s="6">
        <v>3</v>
      </c>
      <c r="I151" s="6">
        <v>2</v>
      </c>
      <c r="J151" s="6">
        <v>630</v>
      </c>
      <c r="K151" s="6">
        <v>4</v>
      </c>
      <c r="L151" s="6">
        <v>0</v>
      </c>
      <c r="M151" s="6">
        <v>1</v>
      </c>
      <c r="N151" s="6">
        <v>1</v>
      </c>
      <c r="O151" s="6">
        <v>1</v>
      </c>
      <c r="P151" s="6">
        <v>5</v>
      </c>
      <c r="Q151" s="6">
        <v>1</v>
      </c>
      <c r="R151" s="6">
        <v>6</v>
      </c>
      <c r="S151" s="6">
        <v>0</v>
      </c>
      <c r="T151" s="6">
        <v>2</v>
      </c>
      <c r="U151" s="6">
        <v>17</v>
      </c>
      <c r="V151" s="6">
        <v>0</v>
      </c>
      <c r="W151" s="6">
        <v>1</v>
      </c>
      <c r="X151" s="6">
        <v>0</v>
      </c>
      <c r="Y151" s="6">
        <v>4.2</v>
      </c>
      <c r="Z151" s="6">
        <v>2</v>
      </c>
      <c r="AA151" s="6">
        <v>2</v>
      </c>
      <c r="AB151" s="6">
        <v>0</v>
      </c>
      <c r="AC151" s="6">
        <v>0</v>
      </c>
      <c r="AD151" s="6">
        <v>0</v>
      </c>
      <c r="AE151" s="6">
        <v>0</v>
      </c>
      <c r="AF151" s="6">
        <v>3</v>
      </c>
      <c r="AG151" s="6">
        <v>0</v>
      </c>
      <c r="AH151" s="6">
        <v>0.1</v>
      </c>
      <c r="AI151" s="6">
        <v>2</v>
      </c>
      <c r="AJ151" s="6">
        <v>0</v>
      </c>
      <c r="AK151" s="6">
        <v>0</v>
      </c>
      <c r="AL151" s="6">
        <v>0</v>
      </c>
      <c r="AM151" s="6">
        <v>0</v>
      </c>
      <c r="AN151" s="8">
        <f t="shared" si="78"/>
        <v>1</v>
      </c>
      <c r="AO151" s="8">
        <f t="shared" si="77"/>
        <v>6</v>
      </c>
    </row>
    <row r="152" spans="1:41" ht="12.75" customHeight="1" x14ac:dyDescent="0.35">
      <c r="A152" s="6">
        <v>76</v>
      </c>
      <c r="B152" s="6">
        <v>2630</v>
      </c>
      <c r="C152" s="6" t="s">
        <v>29</v>
      </c>
      <c r="D152" s="6" t="s">
        <v>212</v>
      </c>
      <c r="E152" s="6" t="s">
        <v>315</v>
      </c>
      <c r="F152" s="9">
        <v>43862</v>
      </c>
      <c r="G152" s="6">
        <v>3</v>
      </c>
      <c r="H152" s="6">
        <v>2</v>
      </c>
      <c r="I152" s="6">
        <v>630</v>
      </c>
      <c r="J152" s="6">
        <v>2</v>
      </c>
      <c r="K152" s="6">
        <v>4</v>
      </c>
      <c r="L152" s="6">
        <v>1</v>
      </c>
      <c r="M152" s="6">
        <v>1</v>
      </c>
      <c r="N152" s="6">
        <v>0</v>
      </c>
      <c r="O152" s="6">
        <v>1</v>
      </c>
      <c r="P152" s="6">
        <v>4</v>
      </c>
      <c r="Q152" s="6">
        <v>0</v>
      </c>
      <c r="R152" s="6">
        <v>6</v>
      </c>
      <c r="S152" s="6">
        <v>0</v>
      </c>
      <c r="T152" s="6">
        <v>1</v>
      </c>
      <c r="U152" s="6">
        <v>0</v>
      </c>
      <c r="V152" s="6">
        <v>0</v>
      </c>
      <c r="W152" s="6">
        <v>0</v>
      </c>
      <c r="X152" s="6">
        <v>0</v>
      </c>
      <c r="Y152" s="6">
        <v>0</v>
      </c>
      <c r="Z152" s="6">
        <v>0</v>
      </c>
      <c r="AA152" s="6">
        <v>0</v>
      </c>
      <c r="AB152" s="6">
        <v>0</v>
      </c>
      <c r="AC152" s="6">
        <v>0</v>
      </c>
      <c r="AD152" s="6">
        <v>0</v>
      </c>
      <c r="AE152" s="6">
        <v>0</v>
      </c>
      <c r="AF152" s="6">
        <v>0</v>
      </c>
      <c r="AG152" s="6">
        <v>0</v>
      </c>
      <c r="AH152" s="6">
        <v>0.1</v>
      </c>
      <c r="AI152" s="6">
        <v>1</v>
      </c>
      <c r="AJ152" s="6">
        <v>0</v>
      </c>
      <c r="AK152" s="6">
        <v>0</v>
      </c>
      <c r="AL152" s="6">
        <v>0</v>
      </c>
      <c r="AM152" s="6">
        <v>0</v>
      </c>
      <c r="AN152" s="8">
        <f t="shared" si="78"/>
        <v>0</v>
      </c>
      <c r="AO152" s="8">
        <f t="shared" si="77"/>
        <v>2</v>
      </c>
    </row>
    <row r="153" spans="1:41" ht="12.75" customHeight="1" x14ac:dyDescent="0.35">
      <c r="A153" s="6">
        <v>76</v>
      </c>
      <c r="B153" s="6">
        <v>2630</v>
      </c>
      <c r="C153" s="6" t="s">
        <v>29</v>
      </c>
      <c r="D153" s="6" t="s">
        <v>212</v>
      </c>
      <c r="F153" s="9">
        <v>43863</v>
      </c>
      <c r="G153">
        <v>0</v>
      </c>
      <c r="H153">
        <v>0</v>
      </c>
      <c r="I153" s="6">
        <v>2</v>
      </c>
      <c r="J153" s="6">
        <v>630</v>
      </c>
      <c r="K153">
        <v>0</v>
      </c>
      <c r="L153">
        <v>0</v>
      </c>
      <c r="M153">
        <v>0</v>
      </c>
      <c r="N153">
        <v>0</v>
      </c>
      <c r="O153">
        <v>0</v>
      </c>
      <c r="P153">
        <v>0</v>
      </c>
      <c r="Q153" s="6">
        <v>0</v>
      </c>
      <c r="R153" s="6">
        <v>0</v>
      </c>
      <c r="S153" s="6">
        <v>5</v>
      </c>
      <c r="T153" s="6">
        <v>1</v>
      </c>
      <c r="U153" s="6">
        <v>0</v>
      </c>
      <c r="V153" s="6">
        <v>0</v>
      </c>
      <c r="W153" s="6">
        <v>0</v>
      </c>
      <c r="X153" s="6">
        <v>0</v>
      </c>
      <c r="Y153" s="6">
        <v>0</v>
      </c>
      <c r="Z153" s="6">
        <v>2</v>
      </c>
      <c r="AA153" s="6">
        <v>1</v>
      </c>
      <c r="AB153" s="6">
        <v>0</v>
      </c>
      <c r="AC153" s="6">
        <v>17</v>
      </c>
      <c r="AD153" s="6">
        <v>0</v>
      </c>
      <c r="AE153" s="6">
        <v>1</v>
      </c>
      <c r="AF153" s="6">
        <v>0</v>
      </c>
      <c r="AG153" s="6">
        <v>0</v>
      </c>
      <c r="AH153" s="6">
        <v>0.1</v>
      </c>
      <c r="AI153" s="6">
        <v>1</v>
      </c>
      <c r="AJ153" s="6">
        <v>0</v>
      </c>
      <c r="AK153" s="6">
        <v>0</v>
      </c>
      <c r="AL153" s="6">
        <v>0</v>
      </c>
      <c r="AM153" s="6">
        <v>0</v>
      </c>
      <c r="AN153" s="8">
        <f t="shared" si="78"/>
        <v>1</v>
      </c>
      <c r="AO153" s="8">
        <f t="shared" si="77"/>
        <v>3</v>
      </c>
    </row>
    <row r="154" spans="1:41" ht="12.75" customHeight="1" x14ac:dyDescent="0.35">
      <c r="A154" s="6">
        <v>77</v>
      </c>
      <c r="B154" s="6">
        <v>2630</v>
      </c>
      <c r="C154" s="6" t="s">
        <v>29</v>
      </c>
      <c r="D154" s="6" t="s">
        <v>212</v>
      </c>
      <c r="E154" s="6" t="s">
        <v>319</v>
      </c>
      <c r="F154" s="9">
        <v>44166</v>
      </c>
      <c r="G154" s="6">
        <v>3</v>
      </c>
      <c r="H154" s="6">
        <v>1</v>
      </c>
      <c r="I154" s="6">
        <v>630</v>
      </c>
      <c r="J154" s="6">
        <v>2</v>
      </c>
      <c r="K154" s="6">
        <v>2</v>
      </c>
      <c r="L154" s="6">
        <v>0</v>
      </c>
      <c r="M154" s="6">
        <v>1</v>
      </c>
      <c r="N154" s="6">
        <v>0</v>
      </c>
      <c r="O154" s="6">
        <v>1</v>
      </c>
      <c r="P154" s="6">
        <v>3</v>
      </c>
      <c r="Q154" s="6">
        <v>0</v>
      </c>
      <c r="R154" s="6">
        <v>6</v>
      </c>
      <c r="S154" s="6">
        <v>5</v>
      </c>
      <c r="T154" s="6">
        <v>2</v>
      </c>
      <c r="U154" s="6">
        <v>0</v>
      </c>
      <c r="V154" s="6">
        <v>0</v>
      </c>
      <c r="W154" s="6">
        <v>0</v>
      </c>
      <c r="X154" s="6">
        <v>0</v>
      </c>
      <c r="Y154" s="6">
        <v>0</v>
      </c>
      <c r="Z154" s="6">
        <v>0</v>
      </c>
      <c r="AA154" s="6">
        <v>0</v>
      </c>
      <c r="AB154" s="6">
        <v>0</v>
      </c>
      <c r="AC154" s="6">
        <v>0</v>
      </c>
      <c r="AD154" s="6">
        <v>0</v>
      </c>
      <c r="AE154" s="6">
        <v>0</v>
      </c>
      <c r="AF154" s="6">
        <v>0</v>
      </c>
      <c r="AG154" s="6">
        <v>0</v>
      </c>
      <c r="AH154" s="6">
        <v>0.1</v>
      </c>
      <c r="AI154" s="6">
        <v>1</v>
      </c>
      <c r="AJ154" s="6">
        <v>0</v>
      </c>
      <c r="AK154" s="6">
        <v>0</v>
      </c>
      <c r="AL154" s="6">
        <v>0</v>
      </c>
      <c r="AM154" s="6">
        <v>0</v>
      </c>
      <c r="AN154" s="8">
        <f t="shared" si="78"/>
        <v>0</v>
      </c>
      <c r="AO154" s="8">
        <f t="shared" si="77"/>
        <v>3</v>
      </c>
    </row>
    <row r="155" spans="1:41" ht="12.75" customHeight="1" x14ac:dyDescent="0.35">
      <c r="A155" s="6">
        <v>77</v>
      </c>
      <c r="B155" s="6">
        <v>2630</v>
      </c>
      <c r="C155" s="6" t="s">
        <v>29</v>
      </c>
      <c r="D155" s="6" t="s">
        <v>212</v>
      </c>
      <c r="F155" s="9">
        <v>44167</v>
      </c>
      <c r="G155">
        <v>0</v>
      </c>
      <c r="H155">
        <v>0</v>
      </c>
      <c r="I155" s="6">
        <v>2</v>
      </c>
      <c r="J155" s="6">
        <v>630</v>
      </c>
      <c r="K155">
        <v>0</v>
      </c>
      <c r="L155">
        <v>0</v>
      </c>
      <c r="M155">
        <v>0</v>
      </c>
      <c r="N155">
        <v>0</v>
      </c>
      <c r="O155">
        <v>0</v>
      </c>
      <c r="P155">
        <v>0</v>
      </c>
      <c r="Q155" s="6">
        <v>0</v>
      </c>
      <c r="R155" s="6">
        <v>6</v>
      </c>
      <c r="S155" s="6">
        <v>0</v>
      </c>
      <c r="T155" s="6">
        <v>1</v>
      </c>
      <c r="U155" s="6">
        <v>0</v>
      </c>
      <c r="V155" s="6">
        <v>0</v>
      </c>
      <c r="W155" s="6">
        <v>0</v>
      </c>
      <c r="X155" s="6">
        <v>0</v>
      </c>
      <c r="Y155" s="6">
        <v>0</v>
      </c>
      <c r="Z155" s="6">
        <v>2</v>
      </c>
      <c r="AA155" s="6">
        <v>1</v>
      </c>
      <c r="AB155" s="6">
        <v>0</v>
      </c>
      <c r="AC155" s="6">
        <v>0</v>
      </c>
      <c r="AD155" s="6">
        <v>0</v>
      </c>
      <c r="AE155" s="6">
        <v>0</v>
      </c>
      <c r="AF155" s="6">
        <v>3</v>
      </c>
      <c r="AG155" s="6">
        <v>0</v>
      </c>
      <c r="AH155" s="6">
        <v>0.1</v>
      </c>
      <c r="AI155" s="6">
        <v>2</v>
      </c>
      <c r="AJ155" s="6">
        <v>0</v>
      </c>
      <c r="AK155" s="6">
        <v>0</v>
      </c>
      <c r="AL155" s="6">
        <v>0</v>
      </c>
      <c r="AM155" s="6">
        <v>0</v>
      </c>
      <c r="AN155" s="8">
        <f t="shared" si="78"/>
        <v>0</v>
      </c>
      <c r="AO155" s="8">
        <f t="shared" si="77"/>
        <v>4</v>
      </c>
    </row>
    <row r="156" spans="1:41" ht="12.75" customHeight="1" x14ac:dyDescent="0.35">
      <c r="A156" s="6">
        <v>78</v>
      </c>
      <c r="B156" s="6">
        <v>2652</v>
      </c>
      <c r="C156" s="6" t="s">
        <v>29</v>
      </c>
      <c r="D156" s="6" t="s">
        <v>322</v>
      </c>
      <c r="E156" s="6" t="s">
        <v>323</v>
      </c>
      <c r="F156" s="9">
        <v>40733</v>
      </c>
      <c r="G156" s="6">
        <v>1</v>
      </c>
      <c r="H156" s="6">
        <v>2</v>
      </c>
      <c r="I156" s="6">
        <v>652</v>
      </c>
      <c r="J156" s="6">
        <v>2</v>
      </c>
      <c r="K156" s="6">
        <v>1</v>
      </c>
      <c r="L156" s="6">
        <v>1</v>
      </c>
      <c r="M156" s="6">
        <v>1</v>
      </c>
      <c r="N156" s="6">
        <v>0</v>
      </c>
      <c r="O156" s="6">
        <v>1</v>
      </c>
      <c r="P156" s="6">
        <v>2</v>
      </c>
      <c r="Q156">
        <v>0</v>
      </c>
      <c r="R156">
        <v>0</v>
      </c>
      <c r="S156">
        <v>0</v>
      </c>
      <c r="T156">
        <f t="shared" ref="T156" si="84">SUM($R156+$S156)</f>
        <v>0</v>
      </c>
      <c r="U156">
        <v>0</v>
      </c>
      <c r="V156">
        <v>0</v>
      </c>
      <c r="W156">
        <f t="shared" ref="W156:W158" si="85">SUM($U156, $V156)</f>
        <v>0</v>
      </c>
      <c r="X156">
        <v>0</v>
      </c>
      <c r="Y156">
        <v>0</v>
      </c>
      <c r="Z156">
        <v>0</v>
      </c>
      <c r="AA156">
        <f t="shared" ref="AA156" si="86">SUM($X156+$Y156+$Z156)</f>
        <v>0</v>
      </c>
      <c r="AB156">
        <v>0</v>
      </c>
      <c r="AC156">
        <v>0</v>
      </c>
      <c r="AD156">
        <v>0</v>
      </c>
      <c r="AE156">
        <f t="shared" ref="AE156:AE161" si="87">SUM($AB156+$AC156+$AD156)</f>
        <v>0</v>
      </c>
      <c r="AF156">
        <v>0</v>
      </c>
      <c r="AG156">
        <v>0</v>
      </c>
      <c r="AH156">
        <v>0</v>
      </c>
      <c r="AI156">
        <f t="shared" ref="AI156:AI160" si="88">SUM($AF156+$AG156+$AH156)</f>
        <v>0</v>
      </c>
      <c r="AJ156">
        <v>0</v>
      </c>
      <c r="AK156">
        <v>0</v>
      </c>
      <c r="AL156">
        <v>0</v>
      </c>
      <c r="AM156">
        <f t="shared" ref="AM156:AM157" si="89">SUM($AJ156+$AK156+$AL156)</f>
        <v>0</v>
      </c>
      <c r="AN156" s="8">
        <f t="shared" si="78"/>
        <v>0</v>
      </c>
      <c r="AO156" s="8">
        <f t="shared" si="77"/>
        <v>0</v>
      </c>
    </row>
    <row r="157" spans="1:41" customFormat="1" x14ac:dyDescent="0.35">
      <c r="A157">
        <v>78</v>
      </c>
      <c r="B157">
        <v>2652</v>
      </c>
      <c r="C157" t="s">
        <v>29</v>
      </c>
      <c r="D157" t="s">
        <v>322</v>
      </c>
      <c r="E157" t="s">
        <v>1562</v>
      </c>
      <c r="F157" s="7">
        <v>37956</v>
      </c>
      <c r="G157">
        <v>0</v>
      </c>
      <c r="H157">
        <v>0</v>
      </c>
      <c r="I157">
        <v>2</v>
      </c>
      <c r="J157">
        <v>652</v>
      </c>
      <c r="K157">
        <v>0</v>
      </c>
      <c r="L157">
        <v>0</v>
      </c>
      <c r="M157">
        <v>0</v>
      </c>
      <c r="N157">
        <v>0</v>
      </c>
      <c r="O157">
        <v>0</v>
      </c>
      <c r="P157">
        <v>0</v>
      </c>
      <c r="Q157">
        <v>0</v>
      </c>
      <c r="R157">
        <v>6</v>
      </c>
      <c r="S157">
        <v>5</v>
      </c>
      <c r="T157">
        <v>2</v>
      </c>
      <c r="U157">
        <v>0</v>
      </c>
      <c r="V157">
        <v>0</v>
      </c>
      <c r="W157">
        <f t="shared" si="85"/>
        <v>0</v>
      </c>
      <c r="X157">
        <v>0</v>
      </c>
      <c r="Y157">
        <v>0</v>
      </c>
      <c r="Z157">
        <v>2</v>
      </c>
      <c r="AA157">
        <v>1</v>
      </c>
      <c r="AB157">
        <v>0</v>
      </c>
      <c r="AC157">
        <v>0</v>
      </c>
      <c r="AD157">
        <v>0</v>
      </c>
      <c r="AE157">
        <f t="shared" si="87"/>
        <v>0</v>
      </c>
      <c r="AF157">
        <v>0</v>
      </c>
      <c r="AG157">
        <v>0</v>
      </c>
      <c r="AH157">
        <v>0</v>
      </c>
      <c r="AI157">
        <f t="shared" si="88"/>
        <v>0</v>
      </c>
      <c r="AJ157">
        <v>0</v>
      </c>
      <c r="AK157">
        <v>0</v>
      </c>
      <c r="AL157">
        <v>0</v>
      </c>
      <c r="AM157">
        <f t="shared" si="89"/>
        <v>0</v>
      </c>
      <c r="AN157" s="8">
        <f t="shared" si="78"/>
        <v>0</v>
      </c>
      <c r="AO157" s="8">
        <f t="shared" si="77"/>
        <v>3</v>
      </c>
    </row>
    <row r="158" spans="1:41" ht="12.75" customHeight="1" x14ac:dyDescent="0.35">
      <c r="A158" s="6">
        <v>79</v>
      </c>
      <c r="B158" s="6">
        <v>2710</v>
      </c>
      <c r="C158" s="6" t="s">
        <v>29</v>
      </c>
      <c r="D158" s="6" t="s">
        <v>326</v>
      </c>
      <c r="E158" s="6" t="s">
        <v>327</v>
      </c>
      <c r="F158" s="9">
        <v>37010</v>
      </c>
      <c r="G158" s="6">
        <v>1</v>
      </c>
      <c r="H158" s="6">
        <v>2</v>
      </c>
      <c r="I158" s="6">
        <v>710</v>
      </c>
      <c r="J158" s="6">
        <v>2</v>
      </c>
      <c r="K158" s="6">
        <v>1</v>
      </c>
      <c r="L158" s="6">
        <v>1</v>
      </c>
      <c r="M158" s="6">
        <v>1</v>
      </c>
      <c r="N158" s="6">
        <v>0</v>
      </c>
      <c r="O158" s="6">
        <v>1</v>
      </c>
      <c r="P158" s="6">
        <v>2</v>
      </c>
      <c r="Q158">
        <v>0</v>
      </c>
      <c r="R158">
        <v>0</v>
      </c>
      <c r="S158">
        <v>5</v>
      </c>
      <c r="T158">
        <v>1</v>
      </c>
      <c r="U158">
        <v>0</v>
      </c>
      <c r="V158">
        <v>0</v>
      </c>
      <c r="W158">
        <f t="shared" si="85"/>
        <v>0</v>
      </c>
      <c r="X158">
        <v>0</v>
      </c>
      <c r="Y158">
        <v>0</v>
      </c>
      <c r="Z158">
        <v>0</v>
      </c>
      <c r="AA158">
        <f t="shared" ref="AA158:AA160" si="90">SUM($X158+$Y158+$Z158)</f>
        <v>0</v>
      </c>
      <c r="AB158">
        <v>0</v>
      </c>
      <c r="AC158">
        <v>0</v>
      </c>
      <c r="AD158">
        <v>0</v>
      </c>
      <c r="AE158">
        <f t="shared" si="87"/>
        <v>0</v>
      </c>
      <c r="AF158">
        <v>0</v>
      </c>
      <c r="AG158">
        <v>0</v>
      </c>
      <c r="AH158">
        <v>0</v>
      </c>
      <c r="AI158">
        <f t="shared" si="88"/>
        <v>0</v>
      </c>
      <c r="AJ158">
        <v>15.2</v>
      </c>
      <c r="AK158">
        <v>0</v>
      </c>
      <c r="AL158">
        <v>0</v>
      </c>
      <c r="AM158">
        <v>1</v>
      </c>
      <c r="AN158" s="8">
        <f t="shared" si="78"/>
        <v>1</v>
      </c>
      <c r="AO158" s="8">
        <f t="shared" si="77"/>
        <v>1</v>
      </c>
    </row>
    <row r="159" spans="1:41" customFormat="1" x14ac:dyDescent="0.35">
      <c r="A159">
        <v>79</v>
      </c>
      <c r="B159">
        <v>2710</v>
      </c>
      <c r="C159" t="s">
        <v>29</v>
      </c>
      <c r="D159" t="s">
        <v>326</v>
      </c>
      <c r="E159" t="s">
        <v>1562</v>
      </c>
      <c r="F159" s="7">
        <v>38865</v>
      </c>
      <c r="G159">
        <v>0</v>
      </c>
      <c r="H159">
        <v>0</v>
      </c>
      <c r="I159">
        <v>2</v>
      </c>
      <c r="J159">
        <v>710</v>
      </c>
      <c r="K159">
        <v>0</v>
      </c>
      <c r="L159">
        <v>0</v>
      </c>
      <c r="M159">
        <v>0</v>
      </c>
      <c r="N159">
        <v>0</v>
      </c>
      <c r="O159">
        <v>0</v>
      </c>
      <c r="P159">
        <v>0</v>
      </c>
      <c r="Q159">
        <v>0</v>
      </c>
      <c r="R159">
        <v>6</v>
      </c>
      <c r="S159">
        <v>0</v>
      </c>
      <c r="T159">
        <v>1</v>
      </c>
      <c r="U159">
        <v>17</v>
      </c>
      <c r="V159">
        <v>18</v>
      </c>
      <c r="W159">
        <v>2</v>
      </c>
      <c r="X159">
        <v>0</v>
      </c>
      <c r="Y159">
        <v>0</v>
      </c>
      <c r="Z159">
        <v>0</v>
      </c>
      <c r="AA159">
        <f t="shared" si="90"/>
        <v>0</v>
      </c>
      <c r="AB159">
        <v>0</v>
      </c>
      <c r="AC159">
        <v>0</v>
      </c>
      <c r="AD159">
        <v>0</v>
      </c>
      <c r="AE159">
        <f t="shared" si="87"/>
        <v>0</v>
      </c>
      <c r="AF159">
        <v>0</v>
      </c>
      <c r="AG159">
        <v>0</v>
      </c>
      <c r="AH159">
        <v>0</v>
      </c>
      <c r="AI159">
        <f t="shared" si="88"/>
        <v>0</v>
      </c>
      <c r="AJ159">
        <v>0</v>
      </c>
      <c r="AK159">
        <v>0</v>
      </c>
      <c r="AL159">
        <v>0</v>
      </c>
      <c r="AM159">
        <f t="shared" ref="AM159:AM160" si="91">SUM($AJ159+$AK159+$AL159)</f>
        <v>0</v>
      </c>
      <c r="AN159" s="8">
        <f t="shared" si="78"/>
        <v>2</v>
      </c>
      <c r="AO159" s="8">
        <f t="shared" si="77"/>
        <v>1</v>
      </c>
    </row>
    <row r="160" spans="1:41" ht="12.75" customHeight="1" x14ac:dyDescent="0.35">
      <c r="A160" s="6">
        <v>80</v>
      </c>
      <c r="B160" s="6">
        <v>2710</v>
      </c>
      <c r="C160" s="6" t="s">
        <v>29</v>
      </c>
      <c r="D160" s="6" t="s">
        <v>326</v>
      </c>
      <c r="E160" s="6" t="s">
        <v>331</v>
      </c>
      <c r="F160" s="9">
        <v>37865</v>
      </c>
      <c r="G160" s="6">
        <v>3</v>
      </c>
      <c r="H160" s="6">
        <v>3</v>
      </c>
      <c r="I160" s="6">
        <v>710</v>
      </c>
      <c r="J160" s="6">
        <v>2</v>
      </c>
      <c r="K160" s="6">
        <v>2</v>
      </c>
      <c r="L160" s="6">
        <v>0</v>
      </c>
      <c r="M160" s="6">
        <v>1</v>
      </c>
      <c r="N160" s="6">
        <v>0</v>
      </c>
      <c r="O160" s="6">
        <v>1</v>
      </c>
      <c r="P160" s="6">
        <v>4</v>
      </c>
      <c r="Q160">
        <v>0</v>
      </c>
      <c r="R160">
        <v>0</v>
      </c>
      <c r="S160">
        <v>0</v>
      </c>
      <c r="T160">
        <f t="shared" ref="T160" si="92">SUM($R160+$S160)</f>
        <v>0</v>
      </c>
      <c r="U160">
        <v>0</v>
      </c>
      <c r="V160">
        <v>0</v>
      </c>
      <c r="W160">
        <f t="shared" ref="W160" si="93">SUM($U160, $V160)</f>
        <v>0</v>
      </c>
      <c r="X160">
        <v>0</v>
      </c>
      <c r="Y160">
        <v>0</v>
      </c>
      <c r="Z160">
        <v>0</v>
      </c>
      <c r="AA160">
        <f t="shared" si="90"/>
        <v>0</v>
      </c>
      <c r="AB160">
        <v>0</v>
      </c>
      <c r="AC160">
        <v>0</v>
      </c>
      <c r="AD160">
        <v>0</v>
      </c>
      <c r="AE160">
        <f t="shared" si="87"/>
        <v>0</v>
      </c>
      <c r="AF160">
        <v>0</v>
      </c>
      <c r="AG160">
        <v>0</v>
      </c>
      <c r="AH160">
        <v>0</v>
      </c>
      <c r="AI160">
        <f t="shared" si="88"/>
        <v>0</v>
      </c>
      <c r="AJ160">
        <v>0</v>
      </c>
      <c r="AK160">
        <v>0</v>
      </c>
      <c r="AL160">
        <v>0</v>
      </c>
      <c r="AM160">
        <f t="shared" si="91"/>
        <v>0</v>
      </c>
      <c r="AN160" s="8">
        <f t="shared" si="78"/>
        <v>0</v>
      </c>
      <c r="AO160" s="8">
        <f t="shared" si="77"/>
        <v>0</v>
      </c>
    </row>
    <row r="161" spans="1:41" customFormat="1" x14ac:dyDescent="0.35">
      <c r="A161">
        <v>80</v>
      </c>
      <c r="B161">
        <v>2710</v>
      </c>
      <c r="C161" t="s">
        <v>29</v>
      </c>
      <c r="D161" t="s">
        <v>326</v>
      </c>
      <c r="E161" t="s">
        <v>1562</v>
      </c>
      <c r="F161" s="7">
        <v>38899</v>
      </c>
      <c r="G161">
        <v>0</v>
      </c>
      <c r="H161">
        <v>0</v>
      </c>
      <c r="I161">
        <v>2</v>
      </c>
      <c r="J161">
        <v>710</v>
      </c>
      <c r="K161">
        <v>0</v>
      </c>
      <c r="L161">
        <v>0</v>
      </c>
      <c r="M161">
        <v>0</v>
      </c>
      <c r="N161">
        <v>0</v>
      </c>
      <c r="O161">
        <v>0</v>
      </c>
      <c r="P161">
        <v>0</v>
      </c>
      <c r="Q161">
        <v>0</v>
      </c>
      <c r="R161">
        <v>6</v>
      </c>
      <c r="S161">
        <v>5</v>
      </c>
      <c r="T161">
        <v>2</v>
      </c>
      <c r="U161">
        <v>17</v>
      </c>
      <c r="V161">
        <v>18</v>
      </c>
      <c r="W161">
        <v>2</v>
      </c>
      <c r="X161">
        <v>0</v>
      </c>
      <c r="Y161">
        <v>4.2</v>
      </c>
      <c r="Z161">
        <v>0</v>
      </c>
      <c r="AA161">
        <v>1</v>
      </c>
      <c r="AB161">
        <v>0</v>
      </c>
      <c r="AC161">
        <v>0</v>
      </c>
      <c r="AD161">
        <v>0</v>
      </c>
      <c r="AE161">
        <f t="shared" si="87"/>
        <v>0</v>
      </c>
      <c r="AF161">
        <v>3</v>
      </c>
      <c r="AG161">
        <v>2.8</v>
      </c>
      <c r="AH161">
        <v>0</v>
      </c>
      <c r="AI161">
        <v>2</v>
      </c>
      <c r="AJ161">
        <v>15.2</v>
      </c>
      <c r="AK161">
        <v>0</v>
      </c>
      <c r="AL161">
        <v>0</v>
      </c>
      <c r="AM161">
        <v>1</v>
      </c>
      <c r="AN161" s="8">
        <f t="shared" si="78"/>
        <v>3</v>
      </c>
      <c r="AO161" s="8">
        <f t="shared" si="77"/>
        <v>5</v>
      </c>
    </row>
    <row r="162" spans="1:41" x14ac:dyDescent="0.35">
      <c r="A162" s="6">
        <v>81</v>
      </c>
      <c r="B162" s="6">
        <v>2710</v>
      </c>
      <c r="C162" s="6" t="s">
        <v>29</v>
      </c>
      <c r="D162" s="6" t="s">
        <v>326</v>
      </c>
      <c r="E162" s="6" t="s">
        <v>335</v>
      </c>
      <c r="F162" s="9">
        <v>38776</v>
      </c>
      <c r="G162" s="6">
        <v>4.4000000000000004</v>
      </c>
      <c r="H162" s="6">
        <v>2</v>
      </c>
      <c r="I162" s="6">
        <v>2</v>
      </c>
      <c r="J162" s="6">
        <v>710</v>
      </c>
      <c r="K162" s="6">
        <v>4</v>
      </c>
      <c r="L162" s="6">
        <v>0</v>
      </c>
      <c r="M162" s="6">
        <v>1</v>
      </c>
      <c r="N162" s="6">
        <v>1</v>
      </c>
      <c r="O162" s="6">
        <v>1</v>
      </c>
      <c r="P162" s="6">
        <v>5</v>
      </c>
      <c r="Q162">
        <v>0</v>
      </c>
      <c r="R162">
        <v>0</v>
      </c>
      <c r="S162">
        <v>0</v>
      </c>
      <c r="T162">
        <f t="shared" ref="T162" si="94">SUM($R162+$S162)</f>
        <v>0</v>
      </c>
      <c r="U162">
        <v>0</v>
      </c>
      <c r="V162">
        <v>0</v>
      </c>
      <c r="W162">
        <f t="shared" ref="W162" si="95">SUM($U162, $V162)</f>
        <v>0</v>
      </c>
      <c r="X162">
        <v>0</v>
      </c>
      <c r="Y162">
        <v>0</v>
      </c>
      <c r="Z162">
        <v>0</v>
      </c>
      <c r="AA162">
        <f t="shared" ref="AA162:AA168" si="96">SUM($X162+$Y162+$Z162)</f>
        <v>0</v>
      </c>
      <c r="AB162">
        <v>16.399999999999999</v>
      </c>
      <c r="AC162">
        <v>0</v>
      </c>
      <c r="AD162">
        <v>0</v>
      </c>
      <c r="AE162">
        <v>1</v>
      </c>
      <c r="AF162">
        <v>0</v>
      </c>
      <c r="AG162">
        <v>0</v>
      </c>
      <c r="AH162">
        <v>0</v>
      </c>
      <c r="AI162">
        <f t="shared" ref="AI162:AI175" si="97">SUM($AF162+$AG162+$AH162)</f>
        <v>0</v>
      </c>
      <c r="AJ162">
        <v>0</v>
      </c>
      <c r="AK162">
        <v>0</v>
      </c>
      <c r="AL162">
        <v>0</v>
      </c>
      <c r="AM162">
        <f t="shared" ref="AM162:AM165" si="98">SUM($AJ162+$AK162+$AL162)</f>
        <v>0</v>
      </c>
      <c r="AN162" s="8">
        <f t="shared" si="78"/>
        <v>1</v>
      </c>
      <c r="AO162" s="8">
        <f t="shared" si="77"/>
        <v>0</v>
      </c>
    </row>
    <row r="163" spans="1:41" customFormat="1" x14ac:dyDescent="0.35">
      <c r="A163">
        <v>81</v>
      </c>
      <c r="B163">
        <v>2710</v>
      </c>
      <c r="C163" t="s">
        <v>29</v>
      </c>
      <c r="D163" t="s">
        <v>326</v>
      </c>
      <c r="E163" t="s">
        <v>341</v>
      </c>
      <c r="F163" s="7">
        <v>38961</v>
      </c>
      <c r="G163">
        <v>3</v>
      </c>
      <c r="H163">
        <v>2</v>
      </c>
      <c r="I163">
        <v>710</v>
      </c>
      <c r="J163">
        <v>2</v>
      </c>
      <c r="K163">
        <v>2</v>
      </c>
      <c r="L163">
        <v>0</v>
      </c>
      <c r="M163">
        <v>1</v>
      </c>
      <c r="N163">
        <v>0</v>
      </c>
      <c r="O163">
        <v>1</v>
      </c>
      <c r="P163">
        <v>2</v>
      </c>
      <c r="Q163">
        <v>0</v>
      </c>
      <c r="R163">
        <v>4</v>
      </c>
      <c r="S163">
        <v>5</v>
      </c>
      <c r="T163">
        <v>2</v>
      </c>
      <c r="U163">
        <v>0</v>
      </c>
      <c r="V163">
        <v>18</v>
      </c>
      <c r="W163">
        <v>1</v>
      </c>
      <c r="X163">
        <v>0</v>
      </c>
      <c r="Y163">
        <v>0</v>
      </c>
      <c r="Z163">
        <v>0</v>
      </c>
      <c r="AA163">
        <f t="shared" si="96"/>
        <v>0</v>
      </c>
      <c r="AB163">
        <v>0</v>
      </c>
      <c r="AC163">
        <v>0</v>
      </c>
      <c r="AD163">
        <v>0</v>
      </c>
      <c r="AE163">
        <f t="shared" ref="AE163:AE165" si="99">SUM($AB163+$AC163+$AD163)</f>
        <v>0</v>
      </c>
      <c r="AF163">
        <v>0</v>
      </c>
      <c r="AG163">
        <v>0</v>
      </c>
      <c r="AH163">
        <v>0</v>
      </c>
      <c r="AI163">
        <f t="shared" si="97"/>
        <v>0</v>
      </c>
      <c r="AJ163">
        <v>0</v>
      </c>
      <c r="AK163">
        <v>0</v>
      </c>
      <c r="AL163">
        <v>0</v>
      </c>
      <c r="AM163">
        <f t="shared" si="98"/>
        <v>0</v>
      </c>
      <c r="AN163" s="8">
        <f t="shared" si="78"/>
        <v>1</v>
      </c>
      <c r="AO163" s="8">
        <f t="shared" si="77"/>
        <v>2</v>
      </c>
    </row>
    <row r="164" spans="1:41" ht="12.75" customHeight="1" x14ac:dyDescent="0.35">
      <c r="A164" s="6">
        <v>82</v>
      </c>
      <c r="B164" s="6">
        <v>2710</v>
      </c>
      <c r="C164" s="6" t="s">
        <v>29</v>
      </c>
      <c r="D164" s="6" t="s">
        <v>326</v>
      </c>
      <c r="E164" s="6" t="s">
        <v>341</v>
      </c>
      <c r="F164" s="9">
        <v>38865.01</v>
      </c>
      <c r="G164" s="6">
        <v>3</v>
      </c>
      <c r="H164" s="6">
        <v>2</v>
      </c>
      <c r="I164" s="6">
        <v>710</v>
      </c>
      <c r="J164" s="6">
        <v>2</v>
      </c>
      <c r="K164" s="6">
        <v>2</v>
      </c>
      <c r="L164" s="6">
        <v>0</v>
      </c>
      <c r="M164" s="6">
        <v>1</v>
      </c>
      <c r="N164" s="6">
        <v>0</v>
      </c>
      <c r="O164" s="6">
        <v>1</v>
      </c>
      <c r="P164" s="6">
        <v>2</v>
      </c>
      <c r="Q164">
        <v>0</v>
      </c>
      <c r="R164">
        <v>4</v>
      </c>
      <c r="S164">
        <v>5</v>
      </c>
      <c r="T164">
        <v>2</v>
      </c>
      <c r="U164">
        <v>0</v>
      </c>
      <c r="V164">
        <v>18</v>
      </c>
      <c r="W164">
        <v>1</v>
      </c>
      <c r="X164">
        <v>0</v>
      </c>
      <c r="Y164">
        <v>0</v>
      </c>
      <c r="Z164">
        <v>0</v>
      </c>
      <c r="AA164">
        <f t="shared" si="96"/>
        <v>0</v>
      </c>
      <c r="AB164">
        <v>0</v>
      </c>
      <c r="AC164">
        <v>0</v>
      </c>
      <c r="AD164">
        <v>0</v>
      </c>
      <c r="AE164">
        <f t="shared" si="99"/>
        <v>0</v>
      </c>
      <c r="AF164">
        <v>0</v>
      </c>
      <c r="AG164">
        <v>0</v>
      </c>
      <c r="AH164">
        <v>0</v>
      </c>
      <c r="AI164">
        <f t="shared" si="97"/>
        <v>0</v>
      </c>
      <c r="AJ164">
        <v>0</v>
      </c>
      <c r="AK164">
        <v>0</v>
      </c>
      <c r="AL164">
        <v>0</v>
      </c>
      <c r="AM164">
        <f t="shared" si="98"/>
        <v>0</v>
      </c>
      <c r="AN164" s="8">
        <f t="shared" si="78"/>
        <v>1</v>
      </c>
      <c r="AO164" s="8">
        <f t="shared" si="77"/>
        <v>2</v>
      </c>
    </row>
    <row r="165" spans="1:41" customFormat="1" x14ac:dyDescent="0.35">
      <c r="A165">
        <v>82</v>
      </c>
      <c r="B165">
        <v>2710</v>
      </c>
      <c r="C165" t="s">
        <v>29</v>
      </c>
      <c r="D165" t="s">
        <v>326</v>
      </c>
      <c r="E165" t="s">
        <v>1562</v>
      </c>
      <c r="F165" s="7">
        <v>38962</v>
      </c>
      <c r="G165">
        <v>0</v>
      </c>
      <c r="H165">
        <v>0</v>
      </c>
      <c r="I165">
        <v>2</v>
      </c>
      <c r="J165">
        <v>710</v>
      </c>
      <c r="K165">
        <v>0</v>
      </c>
      <c r="L165">
        <v>0</v>
      </c>
      <c r="M165">
        <v>0</v>
      </c>
      <c r="N165">
        <v>0</v>
      </c>
      <c r="O165">
        <v>0</v>
      </c>
      <c r="P165">
        <v>0</v>
      </c>
      <c r="Q165">
        <v>0</v>
      </c>
      <c r="R165">
        <v>4</v>
      </c>
      <c r="S165">
        <v>5</v>
      </c>
      <c r="T165">
        <v>2</v>
      </c>
      <c r="U165">
        <v>17</v>
      </c>
      <c r="V165">
        <v>18</v>
      </c>
      <c r="W165">
        <v>2</v>
      </c>
      <c r="X165">
        <v>0</v>
      </c>
      <c r="Y165">
        <v>0</v>
      </c>
      <c r="Z165">
        <v>0</v>
      </c>
      <c r="AA165">
        <f t="shared" si="96"/>
        <v>0</v>
      </c>
      <c r="AB165">
        <v>0</v>
      </c>
      <c r="AC165">
        <v>0</v>
      </c>
      <c r="AD165">
        <v>0</v>
      </c>
      <c r="AE165">
        <f t="shared" si="99"/>
        <v>0</v>
      </c>
      <c r="AF165">
        <v>0</v>
      </c>
      <c r="AG165">
        <v>0</v>
      </c>
      <c r="AH165">
        <v>0</v>
      </c>
      <c r="AI165">
        <f t="shared" si="97"/>
        <v>0</v>
      </c>
      <c r="AJ165">
        <v>0</v>
      </c>
      <c r="AK165">
        <v>0</v>
      </c>
      <c r="AL165">
        <v>0</v>
      </c>
      <c r="AM165">
        <f t="shared" si="98"/>
        <v>0</v>
      </c>
      <c r="AN165" s="8">
        <f t="shared" si="78"/>
        <v>2</v>
      </c>
      <c r="AO165" s="8">
        <f t="shared" si="77"/>
        <v>2</v>
      </c>
    </row>
    <row r="166" spans="1:41" ht="12.75" customHeight="1" x14ac:dyDescent="0.35">
      <c r="A166" s="6">
        <v>83</v>
      </c>
      <c r="B166" s="6">
        <v>2710</v>
      </c>
      <c r="C166" s="6" t="s">
        <v>29</v>
      </c>
      <c r="D166" s="6" t="s">
        <v>326</v>
      </c>
      <c r="E166" s="6" t="s">
        <v>345</v>
      </c>
      <c r="F166" s="9">
        <v>38930</v>
      </c>
      <c r="G166" s="6">
        <v>3</v>
      </c>
      <c r="H166" s="6">
        <v>2</v>
      </c>
      <c r="I166" s="6">
        <v>710</v>
      </c>
      <c r="J166" s="6">
        <v>2</v>
      </c>
      <c r="K166" s="6">
        <v>2</v>
      </c>
      <c r="L166" s="6">
        <v>0</v>
      </c>
      <c r="M166" s="6">
        <v>1</v>
      </c>
      <c r="N166" s="6">
        <v>0</v>
      </c>
      <c r="O166" s="6">
        <v>1</v>
      </c>
      <c r="P166" s="6">
        <v>4</v>
      </c>
      <c r="Q166">
        <v>0</v>
      </c>
      <c r="R166">
        <v>0</v>
      </c>
      <c r="S166">
        <v>5</v>
      </c>
      <c r="T166">
        <v>1</v>
      </c>
      <c r="U166">
        <v>17</v>
      </c>
      <c r="V166">
        <v>18</v>
      </c>
      <c r="W166">
        <v>2</v>
      </c>
      <c r="X166">
        <v>0</v>
      </c>
      <c r="Y166">
        <v>0</v>
      </c>
      <c r="Z166">
        <v>0</v>
      </c>
      <c r="AA166">
        <f t="shared" si="96"/>
        <v>0</v>
      </c>
      <c r="AB166">
        <v>16.399999999999999</v>
      </c>
      <c r="AC166">
        <v>0</v>
      </c>
      <c r="AD166">
        <v>0</v>
      </c>
      <c r="AE166">
        <v>1</v>
      </c>
      <c r="AF166">
        <v>0</v>
      </c>
      <c r="AG166">
        <v>0</v>
      </c>
      <c r="AH166">
        <v>0</v>
      </c>
      <c r="AI166">
        <f t="shared" si="97"/>
        <v>0</v>
      </c>
      <c r="AJ166">
        <v>15.2</v>
      </c>
      <c r="AK166">
        <v>0</v>
      </c>
      <c r="AL166">
        <v>0</v>
      </c>
      <c r="AM166">
        <v>1</v>
      </c>
      <c r="AN166" s="8">
        <f t="shared" si="78"/>
        <v>4</v>
      </c>
      <c r="AO166" s="8">
        <f t="shared" si="77"/>
        <v>1</v>
      </c>
    </row>
    <row r="167" spans="1:41" customFormat="1" x14ac:dyDescent="0.35">
      <c r="A167">
        <v>83</v>
      </c>
      <c r="B167">
        <v>2710</v>
      </c>
      <c r="C167" t="s">
        <v>29</v>
      </c>
      <c r="D167" t="s">
        <v>326</v>
      </c>
      <c r="E167" t="s">
        <v>1562</v>
      </c>
      <c r="F167" s="7">
        <v>39052</v>
      </c>
      <c r="G167">
        <v>0</v>
      </c>
      <c r="H167">
        <v>0</v>
      </c>
      <c r="I167">
        <v>2</v>
      </c>
      <c r="J167">
        <v>710</v>
      </c>
      <c r="K167">
        <v>0</v>
      </c>
      <c r="L167">
        <v>0</v>
      </c>
      <c r="M167">
        <v>0</v>
      </c>
      <c r="N167">
        <v>0</v>
      </c>
      <c r="O167">
        <v>0</v>
      </c>
      <c r="P167">
        <v>0</v>
      </c>
      <c r="Q167">
        <v>0</v>
      </c>
      <c r="R167">
        <v>6</v>
      </c>
      <c r="S167">
        <v>5</v>
      </c>
      <c r="T167">
        <v>2</v>
      </c>
      <c r="U167">
        <v>17</v>
      </c>
      <c r="V167">
        <v>0</v>
      </c>
      <c r="W167">
        <v>1</v>
      </c>
      <c r="X167">
        <v>0</v>
      </c>
      <c r="Y167">
        <v>0</v>
      </c>
      <c r="Z167">
        <v>0</v>
      </c>
      <c r="AA167">
        <f t="shared" si="96"/>
        <v>0</v>
      </c>
      <c r="AB167">
        <v>0</v>
      </c>
      <c r="AC167">
        <v>0</v>
      </c>
      <c r="AD167">
        <v>0</v>
      </c>
      <c r="AE167">
        <f t="shared" ref="AE167:AE172" si="100">SUM($AB167+$AC167+$AD167)</f>
        <v>0</v>
      </c>
      <c r="AF167">
        <v>0</v>
      </c>
      <c r="AG167">
        <v>0</v>
      </c>
      <c r="AH167">
        <v>0</v>
      </c>
      <c r="AI167">
        <f t="shared" si="97"/>
        <v>0</v>
      </c>
      <c r="AJ167">
        <v>0</v>
      </c>
      <c r="AK167">
        <v>0</v>
      </c>
      <c r="AL167">
        <v>0</v>
      </c>
      <c r="AM167">
        <f t="shared" ref="AM167:AM168" si="101">SUM($AJ167+$AK167+$AL167)</f>
        <v>0</v>
      </c>
      <c r="AN167" s="8">
        <f t="shared" si="78"/>
        <v>1</v>
      </c>
      <c r="AO167" s="8">
        <f t="shared" si="77"/>
        <v>2</v>
      </c>
    </row>
    <row r="168" spans="1:41" ht="12.75" customHeight="1" x14ac:dyDescent="0.35">
      <c r="A168" s="6">
        <v>84</v>
      </c>
      <c r="B168" s="6">
        <v>2710</v>
      </c>
      <c r="C168" s="6" t="s">
        <v>29</v>
      </c>
      <c r="D168" s="6" t="s">
        <v>326</v>
      </c>
      <c r="E168" s="6" t="s">
        <v>349</v>
      </c>
      <c r="F168" s="9">
        <v>38930.01</v>
      </c>
      <c r="G168" s="6">
        <v>3</v>
      </c>
      <c r="H168" s="6">
        <v>3</v>
      </c>
      <c r="I168" s="6">
        <v>710</v>
      </c>
      <c r="J168" s="6">
        <v>2</v>
      </c>
      <c r="K168" s="6">
        <v>2</v>
      </c>
      <c r="L168" s="6">
        <v>0</v>
      </c>
      <c r="M168" s="6">
        <v>1</v>
      </c>
      <c r="N168" s="6">
        <v>0</v>
      </c>
      <c r="O168" s="6">
        <v>1</v>
      </c>
      <c r="P168" s="6">
        <v>2</v>
      </c>
      <c r="Q168">
        <v>0</v>
      </c>
      <c r="R168">
        <v>6</v>
      </c>
      <c r="S168">
        <v>0</v>
      </c>
      <c r="T168">
        <v>1</v>
      </c>
      <c r="U168">
        <v>17</v>
      </c>
      <c r="V168">
        <v>0</v>
      </c>
      <c r="W168">
        <v>1</v>
      </c>
      <c r="X168">
        <v>0</v>
      </c>
      <c r="Y168">
        <v>0</v>
      </c>
      <c r="Z168">
        <v>0</v>
      </c>
      <c r="AA168">
        <f t="shared" si="96"/>
        <v>0</v>
      </c>
      <c r="AB168">
        <v>0</v>
      </c>
      <c r="AC168">
        <v>0</v>
      </c>
      <c r="AD168">
        <v>0</v>
      </c>
      <c r="AE168">
        <f t="shared" si="100"/>
        <v>0</v>
      </c>
      <c r="AF168">
        <v>0</v>
      </c>
      <c r="AG168">
        <v>0</v>
      </c>
      <c r="AH168">
        <v>0</v>
      </c>
      <c r="AI168">
        <f t="shared" si="97"/>
        <v>0</v>
      </c>
      <c r="AJ168">
        <v>0</v>
      </c>
      <c r="AK168">
        <v>0</v>
      </c>
      <c r="AL168">
        <v>0</v>
      </c>
      <c r="AM168">
        <f t="shared" si="101"/>
        <v>0</v>
      </c>
      <c r="AN168" s="8">
        <f t="shared" si="78"/>
        <v>1</v>
      </c>
      <c r="AO168" s="8">
        <f t="shared" si="77"/>
        <v>1</v>
      </c>
    </row>
    <row r="169" spans="1:41" customFormat="1" x14ac:dyDescent="0.35">
      <c r="A169">
        <v>84</v>
      </c>
      <c r="B169">
        <v>2710</v>
      </c>
      <c r="C169" t="s">
        <v>29</v>
      </c>
      <c r="D169" t="s">
        <v>326</v>
      </c>
      <c r="E169" t="s">
        <v>1562</v>
      </c>
      <c r="F169" s="7">
        <v>39083</v>
      </c>
      <c r="G169">
        <v>0</v>
      </c>
      <c r="H169">
        <v>0</v>
      </c>
      <c r="I169">
        <v>2</v>
      </c>
      <c r="J169">
        <v>710</v>
      </c>
      <c r="K169">
        <v>0</v>
      </c>
      <c r="L169">
        <v>0</v>
      </c>
      <c r="M169">
        <v>0</v>
      </c>
      <c r="N169">
        <v>0</v>
      </c>
      <c r="O169">
        <v>0</v>
      </c>
      <c r="P169">
        <v>0</v>
      </c>
      <c r="Q169">
        <v>0</v>
      </c>
      <c r="R169">
        <v>0</v>
      </c>
      <c r="S169">
        <v>5</v>
      </c>
      <c r="T169">
        <v>1</v>
      </c>
      <c r="U169">
        <v>17</v>
      </c>
      <c r="V169">
        <v>0</v>
      </c>
      <c r="W169">
        <v>1</v>
      </c>
      <c r="X169">
        <v>0</v>
      </c>
      <c r="Y169">
        <v>0</v>
      </c>
      <c r="Z169">
        <v>2</v>
      </c>
      <c r="AA169">
        <v>1</v>
      </c>
      <c r="AB169">
        <v>0</v>
      </c>
      <c r="AC169">
        <v>0</v>
      </c>
      <c r="AD169">
        <v>0</v>
      </c>
      <c r="AE169">
        <f t="shared" si="100"/>
        <v>0</v>
      </c>
      <c r="AF169">
        <v>0</v>
      </c>
      <c r="AG169">
        <v>0</v>
      </c>
      <c r="AH169">
        <v>0</v>
      </c>
      <c r="AI169">
        <f t="shared" si="97"/>
        <v>0</v>
      </c>
      <c r="AJ169">
        <v>0</v>
      </c>
      <c r="AK169">
        <v>17.399999999999999</v>
      </c>
      <c r="AL169">
        <v>0</v>
      </c>
      <c r="AM169">
        <v>1</v>
      </c>
      <c r="AN169" s="8">
        <f t="shared" si="78"/>
        <v>2</v>
      </c>
      <c r="AO169" s="8">
        <f t="shared" si="77"/>
        <v>2</v>
      </c>
    </row>
    <row r="170" spans="1:41" ht="12.75" customHeight="1" x14ac:dyDescent="0.35">
      <c r="A170" s="6">
        <v>85</v>
      </c>
      <c r="B170" s="6">
        <v>2710</v>
      </c>
      <c r="C170" s="6" t="s">
        <v>29</v>
      </c>
      <c r="D170" s="6" t="s">
        <v>326</v>
      </c>
      <c r="E170" s="6" t="s">
        <v>353</v>
      </c>
      <c r="F170" s="9">
        <v>38991</v>
      </c>
      <c r="G170" s="6">
        <v>4.0999999999999996</v>
      </c>
      <c r="H170" s="6">
        <v>2</v>
      </c>
      <c r="I170" s="6">
        <v>710</v>
      </c>
      <c r="J170" s="6">
        <v>2</v>
      </c>
      <c r="K170" s="6">
        <v>1</v>
      </c>
      <c r="L170" s="6">
        <v>0</v>
      </c>
      <c r="M170" s="6">
        <v>1</v>
      </c>
      <c r="N170" s="6">
        <v>0</v>
      </c>
      <c r="O170" s="6">
        <v>1</v>
      </c>
      <c r="P170" s="6">
        <v>2</v>
      </c>
      <c r="Q170">
        <v>0</v>
      </c>
      <c r="R170">
        <v>0</v>
      </c>
      <c r="S170">
        <v>0</v>
      </c>
      <c r="T170">
        <f t="shared" ref="T170" si="102">SUM($R170+$S170)</f>
        <v>0</v>
      </c>
      <c r="U170">
        <v>17</v>
      </c>
      <c r="V170">
        <v>0</v>
      </c>
      <c r="W170">
        <v>1</v>
      </c>
      <c r="X170">
        <v>0</v>
      </c>
      <c r="Y170">
        <v>0</v>
      </c>
      <c r="Z170">
        <v>0</v>
      </c>
      <c r="AA170">
        <f t="shared" ref="AA170:AA176" si="103">SUM($X170+$Y170+$Z170)</f>
        <v>0</v>
      </c>
      <c r="AB170">
        <v>0</v>
      </c>
      <c r="AC170">
        <v>0</v>
      </c>
      <c r="AD170">
        <v>0</v>
      </c>
      <c r="AE170">
        <f t="shared" si="100"/>
        <v>0</v>
      </c>
      <c r="AF170">
        <v>0</v>
      </c>
      <c r="AG170">
        <v>0</v>
      </c>
      <c r="AH170">
        <v>0</v>
      </c>
      <c r="AI170">
        <f t="shared" si="97"/>
        <v>0</v>
      </c>
      <c r="AJ170">
        <v>0</v>
      </c>
      <c r="AK170">
        <v>0</v>
      </c>
      <c r="AL170">
        <v>0</v>
      </c>
      <c r="AM170">
        <f t="shared" ref="AM170" si="104">SUM($AJ170+$AK170+$AL170)</f>
        <v>0</v>
      </c>
      <c r="AN170" s="8">
        <f t="shared" si="78"/>
        <v>1</v>
      </c>
      <c r="AO170" s="8">
        <f t="shared" si="77"/>
        <v>0</v>
      </c>
    </row>
    <row r="171" spans="1:41" customFormat="1" x14ac:dyDescent="0.35">
      <c r="A171">
        <v>85</v>
      </c>
      <c r="B171">
        <v>2710</v>
      </c>
      <c r="C171" t="s">
        <v>29</v>
      </c>
      <c r="D171" t="s">
        <v>326</v>
      </c>
      <c r="E171" t="s">
        <v>1562</v>
      </c>
      <c r="F171" s="7">
        <v>39173</v>
      </c>
      <c r="G171">
        <v>0</v>
      </c>
      <c r="H171">
        <v>0</v>
      </c>
      <c r="I171">
        <v>2</v>
      </c>
      <c r="J171">
        <v>710</v>
      </c>
      <c r="K171">
        <v>0</v>
      </c>
      <c r="L171">
        <v>0</v>
      </c>
      <c r="M171">
        <v>0</v>
      </c>
      <c r="N171">
        <v>0</v>
      </c>
      <c r="O171">
        <v>0</v>
      </c>
      <c r="P171">
        <v>0</v>
      </c>
      <c r="Q171">
        <v>0</v>
      </c>
      <c r="R171">
        <v>6</v>
      </c>
      <c r="S171">
        <v>5</v>
      </c>
      <c r="T171">
        <v>2</v>
      </c>
      <c r="U171">
        <v>17</v>
      </c>
      <c r="V171">
        <v>18</v>
      </c>
      <c r="W171">
        <v>2</v>
      </c>
      <c r="X171">
        <v>0</v>
      </c>
      <c r="Y171">
        <v>0</v>
      </c>
      <c r="Z171">
        <v>0</v>
      </c>
      <c r="AA171">
        <f t="shared" si="103"/>
        <v>0</v>
      </c>
      <c r="AB171">
        <v>0</v>
      </c>
      <c r="AC171">
        <v>0</v>
      </c>
      <c r="AD171">
        <v>0</v>
      </c>
      <c r="AE171">
        <f t="shared" si="100"/>
        <v>0</v>
      </c>
      <c r="AF171">
        <v>0</v>
      </c>
      <c r="AG171">
        <v>0</v>
      </c>
      <c r="AH171">
        <v>0</v>
      </c>
      <c r="AI171">
        <f t="shared" si="97"/>
        <v>0</v>
      </c>
      <c r="AJ171">
        <v>15.2</v>
      </c>
      <c r="AK171">
        <v>17.399999999999999</v>
      </c>
      <c r="AL171">
        <v>0</v>
      </c>
      <c r="AM171">
        <v>2</v>
      </c>
      <c r="AN171" s="8">
        <f t="shared" si="78"/>
        <v>4</v>
      </c>
      <c r="AO171" s="8">
        <f t="shared" si="77"/>
        <v>2</v>
      </c>
    </row>
    <row r="172" spans="1:41" ht="12.75" customHeight="1" x14ac:dyDescent="0.35">
      <c r="A172" s="6">
        <v>86</v>
      </c>
      <c r="B172" s="6">
        <v>2710</v>
      </c>
      <c r="C172" s="6" t="s">
        <v>29</v>
      </c>
      <c r="D172" s="6" t="s">
        <v>326</v>
      </c>
      <c r="E172" s="6" t="s">
        <v>357</v>
      </c>
      <c r="F172" s="9">
        <v>39052.01</v>
      </c>
      <c r="G172" s="6">
        <v>4.0999999999999996</v>
      </c>
      <c r="H172" s="6">
        <v>3</v>
      </c>
      <c r="I172" s="6">
        <v>710</v>
      </c>
      <c r="J172" s="6">
        <v>2</v>
      </c>
      <c r="K172" s="6">
        <v>1</v>
      </c>
      <c r="L172" s="6">
        <v>0</v>
      </c>
      <c r="M172" s="6">
        <v>1</v>
      </c>
      <c r="N172" s="6">
        <v>0</v>
      </c>
      <c r="O172" s="6">
        <v>1</v>
      </c>
      <c r="P172" s="6">
        <v>2</v>
      </c>
      <c r="Q172">
        <v>0</v>
      </c>
      <c r="R172">
        <v>0</v>
      </c>
      <c r="S172">
        <v>0</v>
      </c>
      <c r="T172">
        <f t="shared" ref="T172:T173" si="105">SUM($R172+$S172)</f>
        <v>0</v>
      </c>
      <c r="U172">
        <v>0</v>
      </c>
      <c r="V172">
        <v>0</v>
      </c>
      <c r="W172">
        <f t="shared" ref="W172" si="106">SUM($U172, $V172)</f>
        <v>0</v>
      </c>
      <c r="X172">
        <v>0</v>
      </c>
      <c r="Y172">
        <v>0</v>
      </c>
      <c r="Z172">
        <v>0</v>
      </c>
      <c r="AA172">
        <f t="shared" si="103"/>
        <v>0</v>
      </c>
      <c r="AB172">
        <v>0</v>
      </c>
      <c r="AC172">
        <v>0</v>
      </c>
      <c r="AD172">
        <v>0</v>
      </c>
      <c r="AE172">
        <f t="shared" si="100"/>
        <v>0</v>
      </c>
      <c r="AF172">
        <v>0</v>
      </c>
      <c r="AG172">
        <v>0</v>
      </c>
      <c r="AH172">
        <v>0</v>
      </c>
      <c r="AI172">
        <f t="shared" si="97"/>
        <v>0</v>
      </c>
      <c r="AJ172">
        <v>0</v>
      </c>
      <c r="AK172">
        <v>0</v>
      </c>
      <c r="AL172">
        <v>0</v>
      </c>
      <c r="AM172">
        <f t="shared" ref="AM172:AM175" si="107">SUM($AJ172+$AK172+$AL172)</f>
        <v>0</v>
      </c>
      <c r="AN172" s="8">
        <f t="shared" si="78"/>
        <v>0</v>
      </c>
      <c r="AO172" s="8">
        <f t="shared" si="77"/>
        <v>0</v>
      </c>
    </row>
    <row r="173" spans="1:41" customFormat="1" x14ac:dyDescent="0.35">
      <c r="A173">
        <v>86</v>
      </c>
      <c r="B173">
        <v>2710</v>
      </c>
      <c r="C173" t="s">
        <v>29</v>
      </c>
      <c r="D173" t="s">
        <v>326</v>
      </c>
      <c r="E173" t="s">
        <v>1562</v>
      </c>
      <c r="F173" s="7">
        <v>39230</v>
      </c>
      <c r="G173">
        <v>0</v>
      </c>
      <c r="H173">
        <v>0</v>
      </c>
      <c r="I173">
        <v>2</v>
      </c>
      <c r="J173">
        <v>710</v>
      </c>
      <c r="K173">
        <v>0</v>
      </c>
      <c r="L173">
        <v>0</v>
      </c>
      <c r="M173">
        <v>0</v>
      </c>
      <c r="N173">
        <v>0</v>
      </c>
      <c r="O173">
        <v>0</v>
      </c>
      <c r="P173">
        <v>0</v>
      </c>
      <c r="Q173">
        <v>0</v>
      </c>
      <c r="R173">
        <v>0</v>
      </c>
      <c r="S173">
        <v>0</v>
      </c>
      <c r="T173">
        <f t="shared" si="105"/>
        <v>0</v>
      </c>
      <c r="U173">
        <v>17</v>
      </c>
      <c r="V173">
        <v>18</v>
      </c>
      <c r="W173">
        <v>2</v>
      </c>
      <c r="X173">
        <v>0</v>
      </c>
      <c r="Y173">
        <v>0</v>
      </c>
      <c r="Z173">
        <v>0</v>
      </c>
      <c r="AA173">
        <f t="shared" si="103"/>
        <v>0</v>
      </c>
      <c r="AB173">
        <v>16.399999999999999</v>
      </c>
      <c r="AC173">
        <v>0</v>
      </c>
      <c r="AD173">
        <v>0</v>
      </c>
      <c r="AE173">
        <v>1</v>
      </c>
      <c r="AF173">
        <v>0</v>
      </c>
      <c r="AG173">
        <v>0</v>
      </c>
      <c r="AH173">
        <v>0</v>
      </c>
      <c r="AI173">
        <f t="shared" si="97"/>
        <v>0</v>
      </c>
      <c r="AJ173">
        <v>0</v>
      </c>
      <c r="AK173">
        <v>0</v>
      </c>
      <c r="AL173">
        <v>0</v>
      </c>
      <c r="AM173">
        <f t="shared" si="107"/>
        <v>0</v>
      </c>
      <c r="AN173" s="8">
        <f t="shared" si="78"/>
        <v>3</v>
      </c>
      <c r="AO173" s="8">
        <f t="shared" si="77"/>
        <v>0</v>
      </c>
    </row>
    <row r="174" spans="1:41" ht="12.75" customHeight="1" x14ac:dyDescent="0.35">
      <c r="A174" s="6">
        <v>87</v>
      </c>
      <c r="B174" s="6">
        <v>2710</v>
      </c>
      <c r="C174" s="6" t="s">
        <v>29</v>
      </c>
      <c r="D174" s="6" t="s">
        <v>326</v>
      </c>
      <c r="E174" s="6" t="s">
        <v>361</v>
      </c>
      <c r="F174" s="9">
        <v>39142.01</v>
      </c>
      <c r="G174" s="6">
        <v>2</v>
      </c>
      <c r="H174" s="6">
        <v>2</v>
      </c>
      <c r="I174" s="6">
        <v>710</v>
      </c>
      <c r="J174" s="6">
        <v>2</v>
      </c>
      <c r="K174" s="6">
        <v>1</v>
      </c>
      <c r="L174" s="6">
        <v>0</v>
      </c>
      <c r="M174" s="6">
        <v>1</v>
      </c>
      <c r="N174" s="6">
        <v>0</v>
      </c>
      <c r="O174" s="6">
        <v>2</v>
      </c>
      <c r="P174" s="6">
        <v>2</v>
      </c>
      <c r="Q174">
        <v>0</v>
      </c>
      <c r="R174">
        <v>6</v>
      </c>
      <c r="S174">
        <v>5</v>
      </c>
      <c r="T174">
        <v>2</v>
      </c>
      <c r="U174">
        <v>17</v>
      </c>
      <c r="V174">
        <v>18</v>
      </c>
      <c r="W174">
        <v>2</v>
      </c>
      <c r="X174">
        <v>0</v>
      </c>
      <c r="Y174">
        <v>0</v>
      </c>
      <c r="Z174">
        <v>0</v>
      </c>
      <c r="AA174">
        <f t="shared" si="103"/>
        <v>0</v>
      </c>
      <c r="AB174">
        <v>0</v>
      </c>
      <c r="AC174">
        <v>0</v>
      </c>
      <c r="AD174">
        <v>0</v>
      </c>
      <c r="AE174">
        <f t="shared" ref="AE174:AE175" si="108">SUM($AB174+$AC174+$AD174)</f>
        <v>0</v>
      </c>
      <c r="AF174">
        <v>0</v>
      </c>
      <c r="AG174">
        <v>0</v>
      </c>
      <c r="AH174">
        <v>0</v>
      </c>
      <c r="AI174">
        <f t="shared" si="97"/>
        <v>0</v>
      </c>
      <c r="AJ174">
        <v>0</v>
      </c>
      <c r="AK174">
        <v>0</v>
      </c>
      <c r="AL174">
        <v>0</v>
      </c>
      <c r="AM174">
        <f t="shared" si="107"/>
        <v>0</v>
      </c>
      <c r="AN174" s="8">
        <f t="shared" si="78"/>
        <v>2</v>
      </c>
      <c r="AO174" s="8">
        <f t="shared" si="77"/>
        <v>2</v>
      </c>
    </row>
    <row r="175" spans="1:41" customFormat="1" x14ac:dyDescent="0.35">
      <c r="A175">
        <v>87</v>
      </c>
      <c r="B175">
        <v>2710</v>
      </c>
      <c r="C175" t="s">
        <v>29</v>
      </c>
      <c r="D175" t="s">
        <v>326</v>
      </c>
      <c r="E175" t="s">
        <v>1562</v>
      </c>
      <c r="F175" s="7">
        <v>39232</v>
      </c>
      <c r="G175">
        <v>0</v>
      </c>
      <c r="H175">
        <v>0</v>
      </c>
      <c r="I175">
        <v>2</v>
      </c>
      <c r="J175">
        <v>710</v>
      </c>
      <c r="K175">
        <v>0</v>
      </c>
      <c r="L175">
        <v>0</v>
      </c>
      <c r="M175">
        <v>0</v>
      </c>
      <c r="N175">
        <v>0</v>
      </c>
      <c r="O175">
        <v>0</v>
      </c>
      <c r="P175">
        <v>0</v>
      </c>
      <c r="Q175">
        <v>0</v>
      </c>
      <c r="R175">
        <v>6</v>
      </c>
      <c r="S175">
        <v>5</v>
      </c>
      <c r="T175">
        <v>2</v>
      </c>
      <c r="U175">
        <v>17</v>
      </c>
      <c r="V175">
        <v>18</v>
      </c>
      <c r="W175">
        <v>2</v>
      </c>
      <c r="X175">
        <v>0</v>
      </c>
      <c r="Y175">
        <v>0</v>
      </c>
      <c r="Z175">
        <v>0</v>
      </c>
      <c r="AA175">
        <f t="shared" si="103"/>
        <v>0</v>
      </c>
      <c r="AB175">
        <v>0</v>
      </c>
      <c r="AC175">
        <v>0</v>
      </c>
      <c r="AD175">
        <v>0</v>
      </c>
      <c r="AE175">
        <f t="shared" si="108"/>
        <v>0</v>
      </c>
      <c r="AF175">
        <v>0</v>
      </c>
      <c r="AG175">
        <v>0</v>
      </c>
      <c r="AH175">
        <v>0</v>
      </c>
      <c r="AI175">
        <f t="shared" si="97"/>
        <v>0</v>
      </c>
      <c r="AJ175">
        <v>0</v>
      </c>
      <c r="AK175">
        <v>0</v>
      </c>
      <c r="AL175">
        <v>0</v>
      </c>
      <c r="AM175">
        <f t="shared" si="107"/>
        <v>0</v>
      </c>
      <c r="AN175" s="8">
        <f t="shared" si="78"/>
        <v>2</v>
      </c>
      <c r="AO175" s="8">
        <f t="shared" si="77"/>
        <v>2</v>
      </c>
    </row>
    <row r="176" spans="1:41" ht="12.75" customHeight="1" x14ac:dyDescent="0.35">
      <c r="A176" s="6">
        <v>88</v>
      </c>
      <c r="B176" s="6">
        <v>2710</v>
      </c>
      <c r="C176" s="6" t="s">
        <v>29</v>
      </c>
      <c r="D176" s="6" t="s">
        <v>326</v>
      </c>
      <c r="E176" s="6" t="s">
        <v>365</v>
      </c>
      <c r="F176" s="9">
        <v>39229.01</v>
      </c>
      <c r="G176" s="6">
        <v>3</v>
      </c>
      <c r="H176" s="6">
        <v>2</v>
      </c>
      <c r="I176" s="6">
        <v>710</v>
      </c>
      <c r="J176" s="6">
        <v>2</v>
      </c>
      <c r="K176" s="6">
        <v>2</v>
      </c>
      <c r="L176" s="6">
        <v>0</v>
      </c>
      <c r="M176" s="6">
        <v>1</v>
      </c>
      <c r="N176" s="6">
        <v>0</v>
      </c>
      <c r="O176" s="6">
        <v>1</v>
      </c>
      <c r="P176" s="6">
        <v>4</v>
      </c>
      <c r="Q176">
        <v>0</v>
      </c>
      <c r="R176">
        <v>6</v>
      </c>
      <c r="S176">
        <v>0</v>
      </c>
      <c r="T176">
        <v>1</v>
      </c>
      <c r="U176">
        <v>17</v>
      </c>
      <c r="V176">
        <v>18</v>
      </c>
      <c r="W176">
        <v>2</v>
      </c>
      <c r="X176">
        <v>0</v>
      </c>
      <c r="Y176">
        <v>0</v>
      </c>
      <c r="Z176">
        <v>0</v>
      </c>
      <c r="AA176">
        <f t="shared" si="103"/>
        <v>0</v>
      </c>
      <c r="AB176">
        <v>16.399999999999999</v>
      </c>
      <c r="AC176">
        <v>0</v>
      </c>
      <c r="AD176">
        <v>0</v>
      </c>
      <c r="AE176">
        <v>1</v>
      </c>
      <c r="AF176">
        <v>0</v>
      </c>
      <c r="AG176">
        <v>0</v>
      </c>
      <c r="AH176">
        <v>0.1</v>
      </c>
      <c r="AI176">
        <v>1</v>
      </c>
      <c r="AJ176">
        <v>0</v>
      </c>
      <c r="AK176">
        <v>0</v>
      </c>
      <c r="AL176">
        <v>18.3</v>
      </c>
      <c r="AM176">
        <v>1</v>
      </c>
      <c r="AN176" s="8">
        <f t="shared" si="78"/>
        <v>4</v>
      </c>
      <c r="AO176" s="8">
        <f t="shared" si="77"/>
        <v>2</v>
      </c>
    </row>
    <row r="177" spans="1:41" customFormat="1" x14ac:dyDescent="0.35">
      <c r="A177">
        <v>88</v>
      </c>
      <c r="B177">
        <v>2710</v>
      </c>
      <c r="C177" t="s">
        <v>29</v>
      </c>
      <c r="D177" t="s">
        <v>326</v>
      </c>
      <c r="E177" t="s">
        <v>1566</v>
      </c>
      <c r="F177" s="7">
        <v>39448</v>
      </c>
      <c r="G177">
        <v>4.4000000000000004</v>
      </c>
      <c r="H177">
        <v>3</v>
      </c>
      <c r="I177">
        <v>2</v>
      </c>
      <c r="J177">
        <v>710</v>
      </c>
      <c r="K177">
        <v>4</v>
      </c>
      <c r="L177">
        <v>0</v>
      </c>
      <c r="M177">
        <v>1</v>
      </c>
      <c r="N177">
        <v>1</v>
      </c>
      <c r="O177">
        <v>3</v>
      </c>
      <c r="P177">
        <v>4</v>
      </c>
      <c r="Q177">
        <v>0</v>
      </c>
      <c r="R177">
        <v>6</v>
      </c>
      <c r="S177">
        <v>5</v>
      </c>
      <c r="T177">
        <v>2</v>
      </c>
      <c r="U177">
        <v>17</v>
      </c>
      <c r="V177">
        <v>18</v>
      </c>
      <c r="W177">
        <v>2</v>
      </c>
      <c r="X177">
        <v>4.4000000000000004</v>
      </c>
      <c r="Y177">
        <v>4.2</v>
      </c>
      <c r="Z177">
        <v>0</v>
      </c>
      <c r="AA177">
        <v>2</v>
      </c>
      <c r="AB177">
        <v>0</v>
      </c>
      <c r="AC177">
        <v>0</v>
      </c>
      <c r="AD177">
        <v>0</v>
      </c>
      <c r="AE177">
        <f t="shared" ref="AE177:AE178" si="109">SUM($AB177+$AC177+$AD177)</f>
        <v>0</v>
      </c>
      <c r="AF177">
        <v>0</v>
      </c>
      <c r="AG177">
        <v>0</v>
      </c>
      <c r="AH177">
        <v>0.1</v>
      </c>
      <c r="AI177">
        <v>1</v>
      </c>
      <c r="AJ177">
        <v>0</v>
      </c>
      <c r="AK177">
        <v>0</v>
      </c>
      <c r="AL177">
        <v>0</v>
      </c>
      <c r="AM177">
        <f t="shared" ref="AM177:AM178" si="110">SUM($AJ177+$AK177+$AL177)</f>
        <v>0</v>
      </c>
      <c r="AN177" s="8">
        <f t="shared" si="78"/>
        <v>2</v>
      </c>
      <c r="AO177" s="8">
        <f t="shared" si="77"/>
        <v>5</v>
      </c>
    </row>
    <row r="178" spans="1:41" customFormat="1" x14ac:dyDescent="0.35">
      <c r="A178">
        <v>89</v>
      </c>
      <c r="B178">
        <v>2710</v>
      </c>
      <c r="C178" t="s">
        <v>29</v>
      </c>
      <c r="D178" t="s">
        <v>326</v>
      </c>
      <c r="E178" t="s">
        <v>1566</v>
      </c>
      <c r="F178" s="7">
        <v>39449</v>
      </c>
      <c r="G178">
        <v>4.4000000000000004</v>
      </c>
      <c r="H178">
        <v>3</v>
      </c>
      <c r="I178">
        <v>2</v>
      </c>
      <c r="J178">
        <v>710</v>
      </c>
      <c r="K178">
        <v>4</v>
      </c>
      <c r="L178">
        <v>0</v>
      </c>
      <c r="M178">
        <v>1</v>
      </c>
      <c r="N178">
        <v>1</v>
      </c>
      <c r="O178">
        <v>3</v>
      </c>
      <c r="P178">
        <v>4</v>
      </c>
      <c r="Q178">
        <v>0</v>
      </c>
      <c r="R178">
        <v>6</v>
      </c>
      <c r="S178">
        <v>5</v>
      </c>
      <c r="T178">
        <v>2</v>
      </c>
      <c r="U178">
        <v>17</v>
      </c>
      <c r="V178">
        <v>18</v>
      </c>
      <c r="W178">
        <v>2</v>
      </c>
      <c r="X178">
        <v>4.4000000000000004</v>
      </c>
      <c r="Y178">
        <v>4.2</v>
      </c>
      <c r="Z178">
        <v>0</v>
      </c>
      <c r="AA178">
        <v>2</v>
      </c>
      <c r="AB178">
        <v>0</v>
      </c>
      <c r="AC178">
        <v>0</v>
      </c>
      <c r="AD178">
        <v>0</v>
      </c>
      <c r="AE178">
        <f t="shared" si="109"/>
        <v>0</v>
      </c>
      <c r="AF178">
        <v>0</v>
      </c>
      <c r="AG178">
        <v>0</v>
      </c>
      <c r="AH178">
        <v>0.1</v>
      </c>
      <c r="AI178">
        <v>1</v>
      </c>
      <c r="AJ178">
        <v>0</v>
      </c>
      <c r="AK178">
        <v>0</v>
      </c>
      <c r="AL178">
        <v>0</v>
      </c>
      <c r="AM178">
        <f t="shared" si="110"/>
        <v>0</v>
      </c>
      <c r="AN178" s="8">
        <f t="shared" si="78"/>
        <v>2</v>
      </c>
      <c r="AO178" s="8">
        <f t="shared" si="77"/>
        <v>5</v>
      </c>
    </row>
    <row r="179" spans="1:41" customFormat="1" x14ac:dyDescent="0.35">
      <c r="A179">
        <v>89</v>
      </c>
      <c r="B179">
        <v>2710</v>
      </c>
      <c r="C179" t="s">
        <v>29</v>
      </c>
      <c r="D179" t="s">
        <v>326</v>
      </c>
      <c r="E179" t="s">
        <v>1567</v>
      </c>
      <c r="F179" s="7">
        <f>DATEVALUE("8/1/2008")</f>
        <v>39661</v>
      </c>
      <c r="G179">
        <v>3</v>
      </c>
      <c r="H179">
        <v>2</v>
      </c>
      <c r="I179">
        <v>710</v>
      </c>
      <c r="J179">
        <v>2</v>
      </c>
      <c r="K179">
        <v>2</v>
      </c>
      <c r="L179">
        <v>0</v>
      </c>
      <c r="M179">
        <v>1</v>
      </c>
      <c r="N179">
        <v>0</v>
      </c>
      <c r="O179">
        <v>1</v>
      </c>
      <c r="P179">
        <v>4</v>
      </c>
      <c r="Q179">
        <v>0</v>
      </c>
      <c r="R179">
        <v>6</v>
      </c>
      <c r="S179">
        <v>0</v>
      </c>
      <c r="T179">
        <v>1</v>
      </c>
      <c r="U179">
        <v>17</v>
      </c>
      <c r="V179">
        <v>18</v>
      </c>
      <c r="W179">
        <v>2</v>
      </c>
      <c r="X179">
        <v>0</v>
      </c>
      <c r="Y179">
        <v>0</v>
      </c>
      <c r="Z179">
        <v>0</v>
      </c>
      <c r="AA179">
        <f t="shared" ref="AA179:AA188" si="111">SUM($X179+$Y179+$Z179)</f>
        <v>0</v>
      </c>
      <c r="AB179">
        <v>16.399999999999999</v>
      </c>
      <c r="AC179">
        <v>0</v>
      </c>
      <c r="AD179">
        <v>0</v>
      </c>
      <c r="AE179">
        <v>1</v>
      </c>
      <c r="AF179">
        <v>0</v>
      </c>
      <c r="AG179">
        <v>0</v>
      </c>
      <c r="AH179">
        <v>0.1</v>
      </c>
      <c r="AI179">
        <v>1</v>
      </c>
      <c r="AJ179">
        <v>0</v>
      </c>
      <c r="AK179">
        <v>0</v>
      </c>
      <c r="AL179">
        <v>18.3</v>
      </c>
      <c r="AM179">
        <v>1</v>
      </c>
      <c r="AN179" s="8">
        <f t="shared" si="78"/>
        <v>4</v>
      </c>
      <c r="AO179" s="8">
        <f t="shared" si="77"/>
        <v>2</v>
      </c>
    </row>
    <row r="180" spans="1:41" ht="12.75" customHeight="1" x14ac:dyDescent="0.35">
      <c r="A180" s="6">
        <v>90</v>
      </c>
      <c r="B180" s="6">
        <v>2710</v>
      </c>
      <c r="C180" s="6" t="s">
        <v>29</v>
      </c>
      <c r="D180" s="6" t="s">
        <v>326</v>
      </c>
      <c r="E180" s="6" t="s">
        <v>369</v>
      </c>
      <c r="F180" s="9">
        <v>39417</v>
      </c>
      <c r="G180" s="6">
        <v>4.2</v>
      </c>
      <c r="H180" s="6">
        <v>2</v>
      </c>
      <c r="I180" s="6">
        <v>710</v>
      </c>
      <c r="J180" s="6">
        <v>2</v>
      </c>
      <c r="K180" s="6">
        <v>2</v>
      </c>
      <c r="L180" s="6">
        <v>0</v>
      </c>
      <c r="M180" s="6">
        <v>0</v>
      </c>
      <c r="N180" s="6">
        <v>0</v>
      </c>
      <c r="O180" s="6">
        <v>1</v>
      </c>
      <c r="P180" s="6">
        <v>3</v>
      </c>
      <c r="Q180">
        <v>0</v>
      </c>
      <c r="R180">
        <v>6</v>
      </c>
      <c r="S180">
        <v>0</v>
      </c>
      <c r="T180">
        <v>1</v>
      </c>
      <c r="U180">
        <v>0</v>
      </c>
      <c r="V180">
        <v>18</v>
      </c>
      <c r="W180">
        <v>1</v>
      </c>
      <c r="X180">
        <v>0</v>
      </c>
      <c r="Y180">
        <v>0</v>
      </c>
      <c r="Z180">
        <v>0</v>
      </c>
      <c r="AA180">
        <f t="shared" si="111"/>
        <v>0</v>
      </c>
      <c r="AB180">
        <v>0</v>
      </c>
      <c r="AC180">
        <v>0</v>
      </c>
      <c r="AD180">
        <v>0</v>
      </c>
      <c r="AE180">
        <f t="shared" ref="AE180:AE182" si="112">SUM($AB180+$AC180+$AD180)</f>
        <v>0</v>
      </c>
      <c r="AF180">
        <v>3</v>
      </c>
      <c r="AG180">
        <v>0</v>
      </c>
      <c r="AH180">
        <v>0</v>
      </c>
      <c r="AI180">
        <v>1</v>
      </c>
      <c r="AJ180">
        <v>0</v>
      </c>
      <c r="AK180">
        <v>0</v>
      </c>
      <c r="AL180">
        <v>0</v>
      </c>
      <c r="AM180">
        <f t="shared" ref="AM180" si="113">SUM($AJ180+$AK180+$AL180)</f>
        <v>0</v>
      </c>
      <c r="AN180" s="8">
        <f t="shared" si="78"/>
        <v>1</v>
      </c>
      <c r="AO180" s="8">
        <f t="shared" si="77"/>
        <v>2</v>
      </c>
    </row>
    <row r="181" spans="1:41" customFormat="1" x14ac:dyDescent="0.35">
      <c r="A181">
        <v>90</v>
      </c>
      <c r="B181">
        <v>2710</v>
      </c>
      <c r="C181" t="s">
        <v>29</v>
      </c>
      <c r="D181" t="s">
        <v>326</v>
      </c>
      <c r="E181" t="s">
        <v>1568</v>
      </c>
      <c r="F181" s="7">
        <f>DATEVALUE("10/30/2008")</f>
        <v>39751</v>
      </c>
      <c r="G181">
        <v>2</v>
      </c>
      <c r="H181">
        <v>3</v>
      </c>
      <c r="I181">
        <v>2</v>
      </c>
      <c r="J181">
        <v>710</v>
      </c>
      <c r="K181">
        <v>4</v>
      </c>
      <c r="L181">
        <v>0</v>
      </c>
      <c r="M181">
        <v>1</v>
      </c>
      <c r="N181">
        <v>1</v>
      </c>
      <c r="O181">
        <v>3</v>
      </c>
      <c r="P181">
        <v>4</v>
      </c>
      <c r="Q181">
        <v>1</v>
      </c>
      <c r="R181">
        <v>0</v>
      </c>
      <c r="S181">
        <v>5</v>
      </c>
      <c r="T181">
        <v>1</v>
      </c>
      <c r="U181">
        <v>17</v>
      </c>
      <c r="V181">
        <v>0</v>
      </c>
      <c r="W181">
        <v>1</v>
      </c>
      <c r="X181">
        <v>0</v>
      </c>
      <c r="Y181">
        <v>0</v>
      </c>
      <c r="Z181">
        <v>0</v>
      </c>
      <c r="AA181">
        <f t="shared" si="111"/>
        <v>0</v>
      </c>
      <c r="AB181">
        <v>0</v>
      </c>
      <c r="AC181">
        <v>0</v>
      </c>
      <c r="AD181">
        <v>0</v>
      </c>
      <c r="AE181">
        <f t="shared" si="112"/>
        <v>0</v>
      </c>
      <c r="AF181">
        <v>0</v>
      </c>
      <c r="AG181">
        <v>0</v>
      </c>
      <c r="AH181">
        <v>0</v>
      </c>
      <c r="AI181">
        <f t="shared" ref="AI181:AI182" si="114">SUM($AF181+$AG181+$AH181)</f>
        <v>0</v>
      </c>
      <c r="AJ181">
        <v>0</v>
      </c>
      <c r="AK181">
        <v>17.399999999999999</v>
      </c>
      <c r="AL181">
        <v>18.3</v>
      </c>
      <c r="AM181">
        <v>2</v>
      </c>
      <c r="AN181" s="8">
        <f t="shared" si="78"/>
        <v>3</v>
      </c>
      <c r="AO181" s="8">
        <f t="shared" si="77"/>
        <v>1</v>
      </c>
    </row>
    <row r="182" spans="1:41" customFormat="1" x14ac:dyDescent="0.35">
      <c r="A182">
        <v>91</v>
      </c>
      <c r="B182">
        <v>2710</v>
      </c>
      <c r="C182" t="s">
        <v>29</v>
      </c>
      <c r="D182" t="s">
        <v>326</v>
      </c>
      <c r="E182" t="s">
        <v>1568</v>
      </c>
      <c r="F182" s="7">
        <f>DATEVALUE("10/30/2008")</f>
        <v>39751</v>
      </c>
      <c r="G182">
        <v>2</v>
      </c>
      <c r="H182">
        <v>3</v>
      </c>
      <c r="I182">
        <v>2</v>
      </c>
      <c r="J182">
        <v>710</v>
      </c>
      <c r="K182">
        <v>4</v>
      </c>
      <c r="L182">
        <v>0</v>
      </c>
      <c r="M182">
        <v>1</v>
      </c>
      <c r="N182">
        <v>1</v>
      </c>
      <c r="O182">
        <v>3</v>
      </c>
      <c r="P182">
        <v>4</v>
      </c>
      <c r="Q182">
        <v>1</v>
      </c>
      <c r="R182">
        <v>0</v>
      </c>
      <c r="S182">
        <v>5</v>
      </c>
      <c r="T182">
        <v>1</v>
      </c>
      <c r="U182">
        <v>17</v>
      </c>
      <c r="V182">
        <v>0</v>
      </c>
      <c r="W182">
        <v>1</v>
      </c>
      <c r="X182">
        <v>0</v>
      </c>
      <c r="Y182">
        <v>0</v>
      </c>
      <c r="Z182">
        <v>0</v>
      </c>
      <c r="AA182">
        <f t="shared" si="111"/>
        <v>0</v>
      </c>
      <c r="AB182">
        <v>0</v>
      </c>
      <c r="AC182">
        <v>0</v>
      </c>
      <c r="AD182">
        <v>0</v>
      </c>
      <c r="AE182">
        <f t="shared" si="112"/>
        <v>0</v>
      </c>
      <c r="AF182">
        <v>0</v>
      </c>
      <c r="AG182">
        <v>0</v>
      </c>
      <c r="AH182">
        <v>0</v>
      </c>
      <c r="AI182">
        <f t="shared" si="114"/>
        <v>0</v>
      </c>
      <c r="AJ182">
        <v>0</v>
      </c>
      <c r="AK182">
        <v>17.399999999999999</v>
      </c>
      <c r="AL182">
        <v>18.3</v>
      </c>
      <c r="AM182">
        <v>2</v>
      </c>
      <c r="AN182" s="8">
        <f t="shared" si="78"/>
        <v>3</v>
      </c>
      <c r="AO182" s="8">
        <f t="shared" si="77"/>
        <v>1</v>
      </c>
    </row>
    <row r="183" spans="1:41" customFormat="1" x14ac:dyDescent="0.35">
      <c r="A183">
        <v>91</v>
      </c>
      <c r="B183">
        <v>2710</v>
      </c>
      <c r="C183" t="s">
        <v>29</v>
      </c>
      <c r="D183" t="s">
        <v>326</v>
      </c>
      <c r="E183" t="s">
        <v>1562</v>
      </c>
      <c r="F183" s="7">
        <v>39848</v>
      </c>
      <c r="G183">
        <v>0</v>
      </c>
      <c r="H183">
        <v>0</v>
      </c>
      <c r="I183">
        <v>710</v>
      </c>
      <c r="J183">
        <v>2</v>
      </c>
      <c r="K183">
        <v>0</v>
      </c>
      <c r="L183">
        <v>0</v>
      </c>
      <c r="M183">
        <v>0</v>
      </c>
      <c r="N183">
        <v>0</v>
      </c>
      <c r="O183">
        <v>0</v>
      </c>
      <c r="P183">
        <v>0</v>
      </c>
      <c r="Q183">
        <v>0</v>
      </c>
      <c r="R183">
        <v>6</v>
      </c>
      <c r="S183">
        <v>5</v>
      </c>
      <c r="T183">
        <v>2</v>
      </c>
      <c r="U183">
        <v>17</v>
      </c>
      <c r="V183">
        <v>18</v>
      </c>
      <c r="W183">
        <v>2</v>
      </c>
      <c r="X183">
        <v>0</v>
      </c>
      <c r="Y183">
        <v>0</v>
      </c>
      <c r="Z183">
        <v>0</v>
      </c>
      <c r="AA183">
        <f t="shared" si="111"/>
        <v>0</v>
      </c>
      <c r="AB183">
        <v>0</v>
      </c>
      <c r="AC183">
        <v>0</v>
      </c>
      <c r="AD183">
        <v>17.399999999999999</v>
      </c>
      <c r="AE183">
        <v>1</v>
      </c>
      <c r="AF183">
        <v>0</v>
      </c>
      <c r="AG183">
        <v>0</v>
      </c>
      <c r="AH183">
        <v>0.1</v>
      </c>
      <c r="AI183">
        <v>1</v>
      </c>
      <c r="AJ183">
        <v>0</v>
      </c>
      <c r="AK183">
        <v>0</v>
      </c>
      <c r="AL183">
        <v>0</v>
      </c>
      <c r="AM183">
        <f t="shared" ref="AM183:AM190" si="115">SUM($AJ183+$AK183+$AL183)</f>
        <v>0</v>
      </c>
      <c r="AN183" s="8">
        <f t="shared" si="78"/>
        <v>3</v>
      </c>
      <c r="AO183" s="8">
        <f t="shared" si="77"/>
        <v>3</v>
      </c>
    </row>
    <row r="184" spans="1:41" ht="12.75" customHeight="1" x14ac:dyDescent="0.35">
      <c r="A184" s="6">
        <v>92</v>
      </c>
      <c r="B184" s="6">
        <v>2710</v>
      </c>
      <c r="C184" s="6" t="s">
        <v>29</v>
      </c>
      <c r="D184" s="6" t="s">
        <v>326</v>
      </c>
      <c r="E184" s="6" t="s">
        <v>373</v>
      </c>
      <c r="F184" s="9">
        <v>39661.01</v>
      </c>
      <c r="G184" s="6">
        <v>3</v>
      </c>
      <c r="H184" s="6">
        <v>2</v>
      </c>
      <c r="I184" s="6">
        <v>710</v>
      </c>
      <c r="J184" s="6">
        <v>2</v>
      </c>
      <c r="K184" s="6">
        <v>2</v>
      </c>
      <c r="L184" s="6">
        <v>0</v>
      </c>
      <c r="M184" s="6">
        <v>1</v>
      </c>
      <c r="N184" s="6">
        <v>0</v>
      </c>
      <c r="O184" s="6">
        <v>2</v>
      </c>
      <c r="P184" s="6">
        <v>1</v>
      </c>
      <c r="Q184">
        <v>0</v>
      </c>
      <c r="R184">
        <v>6</v>
      </c>
      <c r="S184">
        <v>0</v>
      </c>
      <c r="T184">
        <v>1</v>
      </c>
      <c r="U184">
        <v>0</v>
      </c>
      <c r="V184">
        <v>18</v>
      </c>
      <c r="W184">
        <v>1</v>
      </c>
      <c r="X184">
        <v>0</v>
      </c>
      <c r="Y184">
        <v>0</v>
      </c>
      <c r="Z184">
        <v>0</v>
      </c>
      <c r="AA184">
        <f t="shared" si="111"/>
        <v>0</v>
      </c>
      <c r="AB184">
        <v>0</v>
      </c>
      <c r="AC184">
        <v>0</v>
      </c>
      <c r="AD184">
        <v>0</v>
      </c>
      <c r="AE184">
        <f t="shared" ref="AE184" si="116">SUM($AB184+$AC184+$AD184)</f>
        <v>0</v>
      </c>
      <c r="AF184">
        <v>0</v>
      </c>
      <c r="AG184">
        <v>0</v>
      </c>
      <c r="AH184">
        <v>0.1</v>
      </c>
      <c r="AI184">
        <v>1</v>
      </c>
      <c r="AJ184">
        <v>0</v>
      </c>
      <c r="AK184">
        <v>0</v>
      </c>
      <c r="AL184">
        <v>0</v>
      </c>
      <c r="AM184">
        <f t="shared" si="115"/>
        <v>0</v>
      </c>
      <c r="AN184" s="8">
        <f t="shared" si="78"/>
        <v>1</v>
      </c>
      <c r="AO184" s="8">
        <f t="shared" si="77"/>
        <v>2</v>
      </c>
    </row>
    <row r="185" spans="1:41" customFormat="1" x14ac:dyDescent="0.35">
      <c r="A185">
        <v>92</v>
      </c>
      <c r="B185">
        <v>2710</v>
      </c>
      <c r="C185" t="s">
        <v>29</v>
      </c>
      <c r="D185" t="s">
        <v>326</v>
      </c>
      <c r="E185" t="s">
        <v>1562</v>
      </c>
      <c r="F185" s="7">
        <f>DATEVALUE("3/1/2009")</f>
        <v>39873</v>
      </c>
      <c r="G185">
        <v>0</v>
      </c>
      <c r="H185">
        <v>0</v>
      </c>
      <c r="I185">
        <v>2</v>
      </c>
      <c r="J185">
        <v>710</v>
      </c>
      <c r="K185">
        <v>0</v>
      </c>
      <c r="L185">
        <v>0</v>
      </c>
      <c r="M185">
        <v>0</v>
      </c>
      <c r="N185">
        <v>0</v>
      </c>
      <c r="O185">
        <v>0</v>
      </c>
      <c r="P185">
        <v>0</v>
      </c>
      <c r="Q185">
        <v>0</v>
      </c>
      <c r="R185">
        <v>0</v>
      </c>
      <c r="S185">
        <v>0</v>
      </c>
      <c r="T185">
        <f t="shared" ref="T185" si="117">SUM($R185+$S185)</f>
        <v>0</v>
      </c>
      <c r="U185">
        <v>17</v>
      </c>
      <c r="V185">
        <v>18</v>
      </c>
      <c r="W185">
        <v>2</v>
      </c>
      <c r="X185">
        <v>0</v>
      </c>
      <c r="Y185">
        <v>0</v>
      </c>
      <c r="Z185">
        <v>0</v>
      </c>
      <c r="AA185">
        <f t="shared" si="111"/>
        <v>0</v>
      </c>
      <c r="AB185">
        <v>16.399999999999999</v>
      </c>
      <c r="AC185">
        <v>0</v>
      </c>
      <c r="AD185">
        <v>0</v>
      </c>
      <c r="AE185">
        <v>1</v>
      </c>
      <c r="AF185">
        <v>0</v>
      </c>
      <c r="AG185">
        <v>0</v>
      </c>
      <c r="AH185">
        <v>0</v>
      </c>
      <c r="AI185">
        <f t="shared" ref="AI185:AI196" si="118">SUM($AF185+$AG185+$AH185)</f>
        <v>0</v>
      </c>
      <c r="AJ185">
        <v>0</v>
      </c>
      <c r="AK185">
        <v>0</v>
      </c>
      <c r="AL185">
        <v>0</v>
      </c>
      <c r="AM185">
        <f t="shared" si="115"/>
        <v>0</v>
      </c>
      <c r="AN185" s="8">
        <f t="shared" si="78"/>
        <v>3</v>
      </c>
      <c r="AO185" s="8">
        <f t="shared" si="77"/>
        <v>0</v>
      </c>
    </row>
    <row r="186" spans="1:41" ht="12.75" customHeight="1" x14ac:dyDescent="0.35">
      <c r="A186" s="6">
        <v>93</v>
      </c>
      <c r="B186" s="6">
        <v>2710</v>
      </c>
      <c r="C186" s="6" t="s">
        <v>29</v>
      </c>
      <c r="D186" s="6" t="s">
        <v>326</v>
      </c>
      <c r="E186" s="6" t="s">
        <v>377</v>
      </c>
      <c r="F186" s="9">
        <v>39692.01</v>
      </c>
      <c r="G186" s="6">
        <v>3</v>
      </c>
      <c r="H186" s="6">
        <v>2</v>
      </c>
      <c r="I186" s="6">
        <v>710</v>
      </c>
      <c r="J186" s="6">
        <v>2</v>
      </c>
      <c r="K186" s="6">
        <v>2</v>
      </c>
      <c r="L186" s="6">
        <v>0</v>
      </c>
      <c r="M186" s="6">
        <v>1</v>
      </c>
      <c r="N186" s="6">
        <v>0</v>
      </c>
      <c r="O186" s="6">
        <v>2</v>
      </c>
      <c r="P186" s="6">
        <v>4</v>
      </c>
      <c r="Q186">
        <v>0</v>
      </c>
      <c r="R186">
        <v>6</v>
      </c>
      <c r="S186">
        <v>0</v>
      </c>
      <c r="T186">
        <v>1</v>
      </c>
      <c r="U186">
        <v>17</v>
      </c>
      <c r="V186">
        <v>18</v>
      </c>
      <c r="W186">
        <v>2</v>
      </c>
      <c r="X186">
        <v>0</v>
      </c>
      <c r="Y186">
        <v>0</v>
      </c>
      <c r="Z186">
        <v>0</v>
      </c>
      <c r="AA186">
        <f t="shared" si="111"/>
        <v>0</v>
      </c>
      <c r="AB186">
        <v>0</v>
      </c>
      <c r="AC186">
        <v>0</v>
      </c>
      <c r="AD186">
        <v>17.399999999999999</v>
      </c>
      <c r="AE186">
        <v>1</v>
      </c>
      <c r="AF186">
        <v>0</v>
      </c>
      <c r="AG186">
        <v>0</v>
      </c>
      <c r="AH186">
        <v>0</v>
      </c>
      <c r="AI186">
        <f t="shared" si="118"/>
        <v>0</v>
      </c>
      <c r="AJ186">
        <v>0</v>
      </c>
      <c r="AK186">
        <v>0</v>
      </c>
      <c r="AL186">
        <v>0</v>
      </c>
      <c r="AM186">
        <f t="shared" si="115"/>
        <v>0</v>
      </c>
      <c r="AN186" s="8">
        <f t="shared" si="78"/>
        <v>3</v>
      </c>
      <c r="AO186" s="8">
        <f t="shared" si="77"/>
        <v>1</v>
      </c>
    </row>
    <row r="187" spans="1:41" customFormat="1" x14ac:dyDescent="0.35">
      <c r="A187">
        <v>93</v>
      </c>
      <c r="B187">
        <v>2710</v>
      </c>
      <c r="C187" t="s">
        <v>29</v>
      </c>
      <c r="D187" t="s">
        <v>326</v>
      </c>
      <c r="E187" t="s">
        <v>1562</v>
      </c>
      <c r="F187" s="7">
        <f>DATEVALUE("3/29/2009")</f>
        <v>39901</v>
      </c>
      <c r="G187">
        <v>0</v>
      </c>
      <c r="H187">
        <v>0</v>
      </c>
      <c r="I187">
        <v>2</v>
      </c>
      <c r="J187">
        <v>710</v>
      </c>
      <c r="K187">
        <v>0</v>
      </c>
      <c r="L187">
        <v>0</v>
      </c>
      <c r="M187">
        <v>0</v>
      </c>
      <c r="N187">
        <v>0</v>
      </c>
      <c r="O187">
        <v>0</v>
      </c>
      <c r="P187">
        <v>0</v>
      </c>
      <c r="Q187">
        <v>0</v>
      </c>
      <c r="R187">
        <v>0</v>
      </c>
      <c r="S187">
        <v>0</v>
      </c>
      <c r="T187">
        <f t="shared" ref="T187" si="119">SUM($R187+$S187)</f>
        <v>0</v>
      </c>
      <c r="U187">
        <v>0</v>
      </c>
      <c r="V187">
        <v>18</v>
      </c>
      <c r="W187">
        <v>1</v>
      </c>
      <c r="X187">
        <v>0</v>
      </c>
      <c r="Y187">
        <v>0</v>
      </c>
      <c r="Z187">
        <v>0</v>
      </c>
      <c r="AA187">
        <f t="shared" si="111"/>
        <v>0</v>
      </c>
      <c r="AB187">
        <v>0</v>
      </c>
      <c r="AC187">
        <v>0</v>
      </c>
      <c r="AD187">
        <v>0</v>
      </c>
      <c r="AE187">
        <f t="shared" ref="AE187:AE188" si="120">SUM($AB187+$AC187+$AD187)</f>
        <v>0</v>
      </c>
      <c r="AF187">
        <v>0</v>
      </c>
      <c r="AG187">
        <v>0</v>
      </c>
      <c r="AH187">
        <v>0</v>
      </c>
      <c r="AI187">
        <f t="shared" si="118"/>
        <v>0</v>
      </c>
      <c r="AJ187">
        <v>0</v>
      </c>
      <c r="AK187">
        <v>0</v>
      </c>
      <c r="AL187">
        <v>0</v>
      </c>
      <c r="AM187">
        <f t="shared" si="115"/>
        <v>0</v>
      </c>
      <c r="AN187" s="8">
        <f t="shared" si="78"/>
        <v>1</v>
      </c>
      <c r="AO187" s="8">
        <f t="shared" si="77"/>
        <v>0</v>
      </c>
    </row>
    <row r="188" spans="1:41" ht="12.75" customHeight="1" x14ac:dyDescent="0.35">
      <c r="A188" s="6">
        <v>94</v>
      </c>
      <c r="B188" s="6">
        <v>2710</v>
      </c>
      <c r="C188" s="6" t="s">
        <v>29</v>
      </c>
      <c r="D188" s="6" t="s">
        <v>326</v>
      </c>
      <c r="E188" s="6" t="s">
        <v>381</v>
      </c>
      <c r="F188" s="9">
        <v>39751.01</v>
      </c>
      <c r="G188" s="6">
        <v>3</v>
      </c>
      <c r="H188" s="6">
        <v>1</v>
      </c>
      <c r="I188" s="6">
        <v>710</v>
      </c>
      <c r="J188" s="6">
        <v>2</v>
      </c>
      <c r="K188" s="6">
        <v>3</v>
      </c>
      <c r="L188" s="6">
        <v>0</v>
      </c>
      <c r="M188" s="6">
        <v>1</v>
      </c>
      <c r="N188" s="6">
        <v>0</v>
      </c>
      <c r="O188" s="6">
        <v>1</v>
      </c>
      <c r="P188" s="6">
        <v>4</v>
      </c>
      <c r="Q188">
        <v>0</v>
      </c>
      <c r="R188">
        <v>6</v>
      </c>
      <c r="S188">
        <v>0</v>
      </c>
      <c r="T188">
        <v>1</v>
      </c>
      <c r="U188">
        <v>17</v>
      </c>
      <c r="V188">
        <v>18</v>
      </c>
      <c r="W188">
        <v>2</v>
      </c>
      <c r="X188">
        <v>0</v>
      </c>
      <c r="Y188">
        <v>0</v>
      </c>
      <c r="Z188">
        <v>0</v>
      </c>
      <c r="AA188">
        <f t="shared" si="111"/>
        <v>0</v>
      </c>
      <c r="AB188">
        <v>0</v>
      </c>
      <c r="AC188">
        <v>0</v>
      </c>
      <c r="AD188">
        <v>0</v>
      </c>
      <c r="AE188">
        <f t="shared" si="120"/>
        <v>0</v>
      </c>
      <c r="AF188">
        <v>0</v>
      </c>
      <c r="AG188">
        <v>0</v>
      </c>
      <c r="AH188">
        <v>0</v>
      </c>
      <c r="AI188">
        <f t="shared" si="118"/>
        <v>0</v>
      </c>
      <c r="AJ188">
        <v>0</v>
      </c>
      <c r="AK188">
        <v>0</v>
      </c>
      <c r="AL188">
        <v>0</v>
      </c>
      <c r="AM188">
        <f t="shared" si="115"/>
        <v>0</v>
      </c>
      <c r="AN188" s="8">
        <f t="shared" si="78"/>
        <v>2</v>
      </c>
      <c r="AO188" s="8">
        <f t="shared" si="77"/>
        <v>1</v>
      </c>
    </row>
    <row r="189" spans="1:41" customFormat="1" x14ac:dyDescent="0.35">
      <c r="A189">
        <v>94</v>
      </c>
      <c r="B189">
        <v>2710</v>
      </c>
      <c r="C189" t="s">
        <v>29</v>
      </c>
      <c r="D189" t="s">
        <v>326</v>
      </c>
      <c r="E189" t="s">
        <v>1562</v>
      </c>
      <c r="F189" s="7">
        <v>39995</v>
      </c>
      <c r="G189">
        <v>0</v>
      </c>
      <c r="H189">
        <v>0</v>
      </c>
      <c r="I189">
        <v>2</v>
      </c>
      <c r="J189">
        <v>710</v>
      </c>
      <c r="K189">
        <v>0</v>
      </c>
      <c r="L189">
        <v>0</v>
      </c>
      <c r="M189">
        <v>0</v>
      </c>
      <c r="N189">
        <v>0</v>
      </c>
      <c r="O189">
        <v>0</v>
      </c>
      <c r="P189">
        <v>0</v>
      </c>
      <c r="Q189">
        <v>0</v>
      </c>
      <c r="R189">
        <v>6</v>
      </c>
      <c r="S189">
        <v>5</v>
      </c>
      <c r="T189">
        <v>2</v>
      </c>
      <c r="U189">
        <v>17</v>
      </c>
      <c r="V189">
        <v>0</v>
      </c>
      <c r="W189">
        <v>1</v>
      </c>
      <c r="X189">
        <v>0</v>
      </c>
      <c r="Y189">
        <v>4.2</v>
      </c>
      <c r="Z189">
        <v>0</v>
      </c>
      <c r="AA189">
        <v>1</v>
      </c>
      <c r="AB189">
        <v>0</v>
      </c>
      <c r="AC189">
        <v>0</v>
      </c>
      <c r="AD189">
        <v>17.399999999999999</v>
      </c>
      <c r="AE189">
        <v>1</v>
      </c>
      <c r="AF189">
        <v>0</v>
      </c>
      <c r="AG189">
        <v>0</v>
      </c>
      <c r="AH189">
        <v>0</v>
      </c>
      <c r="AI189">
        <f t="shared" si="118"/>
        <v>0</v>
      </c>
      <c r="AJ189">
        <v>0</v>
      </c>
      <c r="AK189">
        <v>0</v>
      </c>
      <c r="AL189">
        <v>0</v>
      </c>
      <c r="AM189">
        <f t="shared" si="115"/>
        <v>0</v>
      </c>
      <c r="AN189" s="8">
        <f t="shared" si="78"/>
        <v>2</v>
      </c>
      <c r="AO189" s="8">
        <f t="shared" si="77"/>
        <v>3</v>
      </c>
    </row>
    <row r="190" spans="1:41" ht="12" customHeight="1" x14ac:dyDescent="0.35">
      <c r="A190" s="6">
        <v>95</v>
      </c>
      <c r="B190" s="6">
        <v>2710</v>
      </c>
      <c r="C190" s="6" t="s">
        <v>29</v>
      </c>
      <c r="D190" s="6" t="s">
        <v>326</v>
      </c>
      <c r="E190" s="6" t="s">
        <v>385</v>
      </c>
      <c r="F190" s="9">
        <v>39848.01</v>
      </c>
      <c r="G190" s="6">
        <v>3</v>
      </c>
      <c r="H190" s="6">
        <v>2</v>
      </c>
      <c r="I190" s="6">
        <v>710</v>
      </c>
      <c r="J190" s="6">
        <v>2</v>
      </c>
      <c r="K190" s="6">
        <v>2</v>
      </c>
      <c r="L190" s="6">
        <v>0</v>
      </c>
      <c r="M190" s="6">
        <v>1</v>
      </c>
      <c r="N190" s="6">
        <v>0</v>
      </c>
      <c r="O190" s="6">
        <v>2</v>
      </c>
      <c r="P190" s="6">
        <v>3</v>
      </c>
      <c r="Q190">
        <v>0</v>
      </c>
      <c r="R190">
        <v>0</v>
      </c>
      <c r="S190">
        <v>0</v>
      </c>
      <c r="T190">
        <f t="shared" ref="T190" si="121">SUM($R190+$S190)</f>
        <v>0</v>
      </c>
      <c r="U190">
        <v>0</v>
      </c>
      <c r="V190">
        <v>0</v>
      </c>
      <c r="W190">
        <f t="shared" ref="W190" si="122">SUM($U190, $V190)</f>
        <v>0</v>
      </c>
      <c r="X190">
        <v>0</v>
      </c>
      <c r="Y190">
        <v>0</v>
      </c>
      <c r="Z190">
        <v>0</v>
      </c>
      <c r="AA190">
        <f t="shared" ref="AA190:AA196" si="123">SUM($X190+$Y190+$Z190)</f>
        <v>0</v>
      </c>
      <c r="AB190">
        <v>0</v>
      </c>
      <c r="AC190">
        <v>0</v>
      </c>
      <c r="AD190">
        <v>0</v>
      </c>
      <c r="AE190">
        <f t="shared" ref="AE190:AE191" si="124">SUM($AB190+$AC190+$AD190)</f>
        <v>0</v>
      </c>
      <c r="AF190">
        <v>0</v>
      </c>
      <c r="AG190">
        <v>0</v>
      </c>
      <c r="AH190">
        <v>0</v>
      </c>
      <c r="AI190">
        <f t="shared" si="118"/>
        <v>0</v>
      </c>
      <c r="AJ190">
        <v>0</v>
      </c>
      <c r="AK190">
        <v>0</v>
      </c>
      <c r="AL190">
        <v>0</v>
      </c>
      <c r="AM190">
        <f t="shared" si="115"/>
        <v>0</v>
      </c>
      <c r="AN190" s="8">
        <f t="shared" si="78"/>
        <v>0</v>
      </c>
      <c r="AO190" s="8">
        <f t="shared" si="77"/>
        <v>0</v>
      </c>
    </row>
    <row r="191" spans="1:41" customFormat="1" x14ac:dyDescent="0.35">
      <c r="A191">
        <v>95</v>
      </c>
      <c r="B191">
        <v>2710</v>
      </c>
      <c r="C191" t="s">
        <v>29</v>
      </c>
      <c r="D191" t="s">
        <v>326</v>
      </c>
      <c r="E191" t="s">
        <v>1562</v>
      </c>
      <c r="F191" s="7">
        <f>DATEVALUE("11/1/2009")</f>
        <v>40118</v>
      </c>
      <c r="G191">
        <v>0</v>
      </c>
      <c r="H191">
        <v>0</v>
      </c>
      <c r="I191">
        <v>2</v>
      </c>
      <c r="J191">
        <v>710</v>
      </c>
      <c r="K191">
        <v>0</v>
      </c>
      <c r="L191">
        <v>0</v>
      </c>
      <c r="M191">
        <v>0</v>
      </c>
      <c r="N191">
        <v>0</v>
      </c>
      <c r="O191">
        <v>0</v>
      </c>
      <c r="P191">
        <v>0</v>
      </c>
      <c r="Q191">
        <v>0</v>
      </c>
      <c r="R191">
        <v>6</v>
      </c>
      <c r="S191">
        <v>5</v>
      </c>
      <c r="T191">
        <v>2</v>
      </c>
      <c r="U191">
        <v>17</v>
      </c>
      <c r="V191">
        <v>18</v>
      </c>
      <c r="W191">
        <v>2</v>
      </c>
      <c r="X191">
        <v>0</v>
      </c>
      <c r="Y191">
        <v>0</v>
      </c>
      <c r="Z191">
        <v>0</v>
      </c>
      <c r="AA191">
        <f t="shared" si="123"/>
        <v>0</v>
      </c>
      <c r="AB191">
        <v>0</v>
      </c>
      <c r="AC191">
        <v>0</v>
      </c>
      <c r="AD191">
        <v>0</v>
      </c>
      <c r="AE191">
        <f t="shared" si="124"/>
        <v>0</v>
      </c>
      <c r="AF191">
        <v>0</v>
      </c>
      <c r="AG191">
        <v>0</v>
      </c>
      <c r="AH191">
        <v>0</v>
      </c>
      <c r="AI191">
        <f t="shared" si="118"/>
        <v>0</v>
      </c>
      <c r="AJ191">
        <v>0</v>
      </c>
      <c r="AK191">
        <v>17.399999999999999</v>
      </c>
      <c r="AL191">
        <v>0</v>
      </c>
      <c r="AM191">
        <v>1</v>
      </c>
      <c r="AN191" s="8">
        <f t="shared" si="78"/>
        <v>3</v>
      </c>
      <c r="AO191" s="8">
        <f t="shared" si="77"/>
        <v>2</v>
      </c>
    </row>
    <row r="192" spans="1:41" x14ac:dyDescent="0.35">
      <c r="A192" s="6">
        <v>96</v>
      </c>
      <c r="B192" s="6">
        <v>2710</v>
      </c>
      <c r="C192" s="6" t="s">
        <v>29</v>
      </c>
      <c r="D192" s="6" t="s">
        <v>326</v>
      </c>
      <c r="E192" s="6" t="s">
        <v>389</v>
      </c>
      <c r="F192" s="9">
        <v>39873.01</v>
      </c>
      <c r="G192" s="6">
        <v>3</v>
      </c>
      <c r="H192" s="6">
        <v>2</v>
      </c>
      <c r="I192" s="6">
        <v>710</v>
      </c>
      <c r="J192" s="6">
        <v>2</v>
      </c>
      <c r="K192" s="6">
        <v>2</v>
      </c>
      <c r="L192" s="6">
        <v>0</v>
      </c>
      <c r="M192" s="6">
        <v>0</v>
      </c>
      <c r="N192" s="6">
        <v>0</v>
      </c>
      <c r="O192" s="6">
        <v>1</v>
      </c>
      <c r="P192" s="6">
        <v>2</v>
      </c>
      <c r="Q192">
        <v>0</v>
      </c>
      <c r="R192">
        <v>0</v>
      </c>
      <c r="S192">
        <v>0</v>
      </c>
      <c r="T192">
        <f t="shared" ref="T192" si="125">SUM($R192+$S192)</f>
        <v>0</v>
      </c>
      <c r="U192">
        <v>0</v>
      </c>
      <c r="V192">
        <v>0</v>
      </c>
      <c r="W192">
        <f t="shared" ref="W192" si="126">SUM($U192, $V192)</f>
        <v>0</v>
      </c>
      <c r="X192">
        <v>0</v>
      </c>
      <c r="Y192">
        <v>0</v>
      </c>
      <c r="Z192">
        <v>0</v>
      </c>
      <c r="AA192">
        <f t="shared" si="123"/>
        <v>0</v>
      </c>
      <c r="AB192">
        <v>0</v>
      </c>
      <c r="AC192">
        <v>0</v>
      </c>
      <c r="AD192">
        <v>17.399999999999999</v>
      </c>
      <c r="AE192">
        <v>1</v>
      </c>
      <c r="AF192">
        <v>0</v>
      </c>
      <c r="AG192">
        <v>0</v>
      </c>
      <c r="AH192">
        <v>0</v>
      </c>
      <c r="AI192">
        <f t="shared" si="118"/>
        <v>0</v>
      </c>
      <c r="AJ192">
        <v>0</v>
      </c>
      <c r="AK192">
        <v>0</v>
      </c>
      <c r="AL192">
        <v>0</v>
      </c>
      <c r="AM192">
        <f t="shared" ref="AM192:AM195" si="127">SUM($AJ192+$AK192+$AL192)</f>
        <v>0</v>
      </c>
      <c r="AN192" s="8">
        <f t="shared" si="78"/>
        <v>1</v>
      </c>
      <c r="AO192" s="8">
        <f t="shared" si="77"/>
        <v>0</v>
      </c>
    </row>
    <row r="193" spans="1:41" customFormat="1" x14ac:dyDescent="0.35">
      <c r="A193">
        <v>96</v>
      </c>
      <c r="B193">
        <v>2710</v>
      </c>
      <c r="C193" t="s">
        <v>29</v>
      </c>
      <c r="D193" t="s">
        <v>326</v>
      </c>
      <c r="E193" t="s">
        <v>1562</v>
      </c>
      <c r="F193" s="7">
        <v>40148</v>
      </c>
      <c r="G193">
        <v>0</v>
      </c>
      <c r="H193">
        <v>0</v>
      </c>
      <c r="I193">
        <v>2</v>
      </c>
      <c r="J193">
        <v>710</v>
      </c>
      <c r="K193">
        <v>0</v>
      </c>
      <c r="L193">
        <v>0</v>
      </c>
      <c r="M193">
        <v>0</v>
      </c>
      <c r="N193">
        <v>0</v>
      </c>
      <c r="O193">
        <v>0</v>
      </c>
      <c r="P193">
        <v>0</v>
      </c>
      <c r="Q193">
        <v>0</v>
      </c>
      <c r="R193">
        <v>6</v>
      </c>
      <c r="S193">
        <v>5</v>
      </c>
      <c r="T193">
        <v>2</v>
      </c>
      <c r="U193">
        <v>17</v>
      </c>
      <c r="V193">
        <v>18</v>
      </c>
      <c r="W193">
        <v>2</v>
      </c>
      <c r="X193">
        <v>0</v>
      </c>
      <c r="Y193">
        <v>0</v>
      </c>
      <c r="Z193">
        <v>0</v>
      </c>
      <c r="AA193">
        <f t="shared" si="123"/>
        <v>0</v>
      </c>
      <c r="AB193">
        <v>0</v>
      </c>
      <c r="AC193">
        <v>0</v>
      </c>
      <c r="AD193">
        <v>0</v>
      </c>
      <c r="AE193">
        <f t="shared" ref="AE193:AE195" si="128">SUM($AB193+$AC193+$AD193)</f>
        <v>0</v>
      </c>
      <c r="AF193">
        <v>0</v>
      </c>
      <c r="AG193">
        <v>0</v>
      </c>
      <c r="AH193">
        <v>0</v>
      </c>
      <c r="AI193">
        <f t="shared" si="118"/>
        <v>0</v>
      </c>
      <c r="AJ193">
        <v>0</v>
      </c>
      <c r="AK193">
        <v>0</v>
      </c>
      <c r="AL193">
        <v>0</v>
      </c>
      <c r="AM193">
        <f t="shared" si="127"/>
        <v>0</v>
      </c>
      <c r="AN193" s="8">
        <f t="shared" si="78"/>
        <v>2</v>
      </c>
      <c r="AO193" s="8">
        <f t="shared" si="77"/>
        <v>2</v>
      </c>
    </row>
    <row r="194" spans="1:41" ht="12.75" customHeight="1" x14ac:dyDescent="0.35">
      <c r="A194" s="6">
        <v>97</v>
      </c>
      <c r="B194" s="6">
        <v>2710</v>
      </c>
      <c r="C194" s="6" t="s">
        <v>29</v>
      </c>
      <c r="D194" s="6" t="s">
        <v>326</v>
      </c>
      <c r="E194" s="6" t="s">
        <v>392</v>
      </c>
      <c r="F194" s="9">
        <v>39901.01</v>
      </c>
      <c r="G194" s="6">
        <v>3</v>
      </c>
      <c r="H194" s="6">
        <v>1</v>
      </c>
      <c r="I194" s="6">
        <v>710</v>
      </c>
      <c r="J194" s="6">
        <v>2</v>
      </c>
      <c r="K194" s="6">
        <v>3</v>
      </c>
      <c r="L194" s="6">
        <v>0</v>
      </c>
      <c r="M194" s="6">
        <v>1</v>
      </c>
      <c r="N194" s="6">
        <v>0</v>
      </c>
      <c r="O194" s="6">
        <v>1</v>
      </c>
      <c r="P194" s="6">
        <v>3</v>
      </c>
      <c r="Q194">
        <v>0</v>
      </c>
      <c r="R194">
        <v>6</v>
      </c>
      <c r="S194">
        <v>0</v>
      </c>
      <c r="T194">
        <v>1</v>
      </c>
      <c r="U194">
        <v>0</v>
      </c>
      <c r="V194">
        <v>0</v>
      </c>
      <c r="W194">
        <f t="shared" ref="W194:W195" si="129">SUM($U194, $V194)</f>
        <v>0</v>
      </c>
      <c r="X194">
        <v>0</v>
      </c>
      <c r="Y194">
        <v>0</v>
      </c>
      <c r="Z194">
        <v>0</v>
      </c>
      <c r="AA194">
        <f t="shared" si="123"/>
        <v>0</v>
      </c>
      <c r="AB194">
        <v>0</v>
      </c>
      <c r="AC194">
        <v>0</v>
      </c>
      <c r="AD194">
        <v>0</v>
      </c>
      <c r="AE194">
        <f t="shared" si="128"/>
        <v>0</v>
      </c>
      <c r="AF194">
        <v>0</v>
      </c>
      <c r="AG194">
        <v>0</v>
      </c>
      <c r="AH194">
        <v>0</v>
      </c>
      <c r="AI194">
        <f t="shared" si="118"/>
        <v>0</v>
      </c>
      <c r="AJ194">
        <v>0</v>
      </c>
      <c r="AK194">
        <v>0</v>
      </c>
      <c r="AL194">
        <v>0</v>
      </c>
      <c r="AM194">
        <f t="shared" si="127"/>
        <v>0</v>
      </c>
      <c r="AN194" s="8">
        <f t="shared" si="78"/>
        <v>0</v>
      </c>
      <c r="AO194" s="8">
        <f t="shared" si="77"/>
        <v>1</v>
      </c>
    </row>
    <row r="195" spans="1:41" customFormat="1" x14ac:dyDescent="0.35">
      <c r="A195">
        <v>97</v>
      </c>
      <c r="B195">
        <v>2710</v>
      </c>
      <c r="C195" t="s">
        <v>29</v>
      </c>
      <c r="D195" t="s">
        <v>326</v>
      </c>
      <c r="E195" t="s">
        <v>1562</v>
      </c>
      <c r="F195" s="7">
        <v>40149</v>
      </c>
      <c r="G195">
        <v>0</v>
      </c>
      <c r="H195">
        <v>0</v>
      </c>
      <c r="I195">
        <v>2</v>
      </c>
      <c r="J195">
        <v>710</v>
      </c>
      <c r="K195">
        <v>0</v>
      </c>
      <c r="L195">
        <v>0</v>
      </c>
      <c r="M195">
        <v>0</v>
      </c>
      <c r="N195">
        <v>0</v>
      </c>
      <c r="O195">
        <v>0</v>
      </c>
      <c r="P195">
        <v>0</v>
      </c>
      <c r="Q195">
        <v>0</v>
      </c>
      <c r="R195">
        <v>0</v>
      </c>
      <c r="S195">
        <v>5</v>
      </c>
      <c r="T195">
        <v>1</v>
      </c>
      <c r="U195">
        <v>0</v>
      </c>
      <c r="V195">
        <v>0</v>
      </c>
      <c r="W195">
        <f t="shared" si="129"/>
        <v>0</v>
      </c>
      <c r="X195">
        <v>0</v>
      </c>
      <c r="Y195">
        <v>0</v>
      </c>
      <c r="Z195">
        <v>0</v>
      </c>
      <c r="AA195">
        <f t="shared" si="123"/>
        <v>0</v>
      </c>
      <c r="AB195">
        <v>0</v>
      </c>
      <c r="AC195">
        <v>0</v>
      </c>
      <c r="AD195">
        <v>0</v>
      </c>
      <c r="AE195">
        <f t="shared" si="128"/>
        <v>0</v>
      </c>
      <c r="AF195">
        <v>0</v>
      </c>
      <c r="AG195">
        <v>0</v>
      </c>
      <c r="AH195">
        <v>0</v>
      </c>
      <c r="AI195">
        <f t="shared" si="118"/>
        <v>0</v>
      </c>
      <c r="AJ195">
        <v>0</v>
      </c>
      <c r="AK195">
        <v>0</v>
      </c>
      <c r="AL195">
        <v>0</v>
      </c>
      <c r="AM195">
        <f t="shared" si="127"/>
        <v>0</v>
      </c>
      <c r="AN195" s="8">
        <f t="shared" si="78"/>
        <v>0</v>
      </c>
      <c r="AO195" s="8">
        <f t="shared" ref="AO195:AO258" si="130">SUM($T195+$AA195+$AI195)</f>
        <v>1</v>
      </c>
    </row>
    <row r="196" spans="1:41" ht="12.75" customHeight="1" x14ac:dyDescent="0.35">
      <c r="A196" s="6">
        <v>98</v>
      </c>
      <c r="B196" s="6">
        <v>2710</v>
      </c>
      <c r="C196" s="6" t="s">
        <v>29</v>
      </c>
      <c r="D196" s="6" t="s">
        <v>326</v>
      </c>
      <c r="E196" s="6" t="s">
        <v>396</v>
      </c>
      <c r="F196" s="9">
        <v>39965.03</v>
      </c>
      <c r="G196" s="6">
        <v>3</v>
      </c>
      <c r="H196" s="6">
        <v>1</v>
      </c>
      <c r="I196" s="6">
        <v>710</v>
      </c>
      <c r="J196" s="6">
        <v>2</v>
      </c>
      <c r="K196" s="6">
        <v>3</v>
      </c>
      <c r="L196" s="6">
        <v>0</v>
      </c>
      <c r="M196" s="6">
        <v>1</v>
      </c>
      <c r="N196" s="6">
        <v>0</v>
      </c>
      <c r="O196" s="6">
        <v>1</v>
      </c>
      <c r="P196" s="6">
        <v>3</v>
      </c>
      <c r="Q196">
        <v>1</v>
      </c>
      <c r="R196">
        <v>6</v>
      </c>
      <c r="S196">
        <v>5</v>
      </c>
      <c r="T196">
        <v>2</v>
      </c>
      <c r="U196">
        <v>17</v>
      </c>
      <c r="V196">
        <v>0</v>
      </c>
      <c r="W196">
        <v>1</v>
      </c>
      <c r="X196">
        <v>0</v>
      </c>
      <c r="Y196">
        <v>0</v>
      </c>
      <c r="Z196">
        <v>0</v>
      </c>
      <c r="AA196">
        <f t="shared" si="123"/>
        <v>0</v>
      </c>
      <c r="AB196">
        <v>16.399999999999999</v>
      </c>
      <c r="AC196">
        <v>0</v>
      </c>
      <c r="AD196">
        <v>0</v>
      </c>
      <c r="AE196">
        <v>1</v>
      </c>
      <c r="AF196">
        <v>0</v>
      </c>
      <c r="AG196">
        <v>0</v>
      </c>
      <c r="AH196">
        <v>0</v>
      </c>
      <c r="AI196">
        <f t="shared" si="118"/>
        <v>0</v>
      </c>
      <c r="AJ196">
        <v>0</v>
      </c>
      <c r="AK196">
        <v>0</v>
      </c>
      <c r="AL196">
        <v>18.3</v>
      </c>
      <c r="AM196">
        <v>1</v>
      </c>
      <c r="AN196" s="8">
        <f t="shared" ref="AN196:AN259" si="131">SUM($W196,$AE196,$AM196)</f>
        <v>3</v>
      </c>
      <c r="AO196" s="8">
        <f t="shared" si="130"/>
        <v>2</v>
      </c>
    </row>
    <row r="197" spans="1:41" customFormat="1" x14ac:dyDescent="0.35">
      <c r="A197">
        <v>98</v>
      </c>
      <c r="B197">
        <v>2710</v>
      </c>
      <c r="C197" t="s">
        <v>29</v>
      </c>
      <c r="D197" t="s">
        <v>326</v>
      </c>
      <c r="E197" t="s">
        <v>1569</v>
      </c>
      <c r="F197" s="7">
        <v>40248</v>
      </c>
      <c r="G197">
        <v>3</v>
      </c>
      <c r="H197">
        <v>3</v>
      </c>
      <c r="I197">
        <v>2</v>
      </c>
      <c r="J197">
        <v>710</v>
      </c>
      <c r="K197">
        <v>4</v>
      </c>
      <c r="L197">
        <v>0</v>
      </c>
      <c r="M197">
        <v>1</v>
      </c>
      <c r="N197">
        <v>1</v>
      </c>
      <c r="O197">
        <v>3</v>
      </c>
      <c r="P197">
        <v>4</v>
      </c>
      <c r="Q197">
        <v>1</v>
      </c>
      <c r="R197">
        <v>6</v>
      </c>
      <c r="S197">
        <v>5</v>
      </c>
      <c r="T197">
        <v>2</v>
      </c>
      <c r="U197">
        <v>17</v>
      </c>
      <c r="V197">
        <v>0</v>
      </c>
      <c r="W197">
        <v>1</v>
      </c>
      <c r="X197">
        <v>4.4000000000000004</v>
      </c>
      <c r="Y197">
        <v>0</v>
      </c>
      <c r="Z197">
        <v>0</v>
      </c>
      <c r="AA197">
        <v>1</v>
      </c>
      <c r="AB197">
        <v>0</v>
      </c>
      <c r="AC197">
        <v>0</v>
      </c>
      <c r="AD197">
        <v>0</v>
      </c>
      <c r="AE197">
        <f t="shared" ref="AE197:AE198" si="132">SUM($AB197+$AC197+$AD197)</f>
        <v>0</v>
      </c>
      <c r="AF197">
        <v>0</v>
      </c>
      <c r="AG197">
        <v>2.8</v>
      </c>
      <c r="AH197">
        <v>0</v>
      </c>
      <c r="AI197">
        <v>1</v>
      </c>
      <c r="AJ197">
        <v>0</v>
      </c>
      <c r="AK197">
        <v>0</v>
      </c>
      <c r="AL197">
        <v>18.3</v>
      </c>
      <c r="AM197">
        <v>1</v>
      </c>
      <c r="AN197" s="8">
        <f t="shared" si="131"/>
        <v>2</v>
      </c>
      <c r="AO197" s="8">
        <f t="shared" si="130"/>
        <v>4</v>
      </c>
    </row>
    <row r="198" spans="1:41" customFormat="1" x14ac:dyDescent="0.35">
      <c r="A198">
        <v>99</v>
      </c>
      <c r="B198">
        <v>2710</v>
      </c>
      <c r="C198" t="s">
        <v>29</v>
      </c>
      <c r="D198" t="s">
        <v>326</v>
      </c>
      <c r="E198" t="s">
        <v>1570</v>
      </c>
      <c r="F198" s="7">
        <v>40269</v>
      </c>
      <c r="G198">
        <v>3</v>
      </c>
      <c r="H198">
        <v>3</v>
      </c>
      <c r="I198">
        <v>2</v>
      </c>
      <c r="J198">
        <v>710</v>
      </c>
      <c r="K198">
        <v>4</v>
      </c>
      <c r="L198">
        <v>0</v>
      </c>
      <c r="M198">
        <v>1</v>
      </c>
      <c r="N198">
        <v>1</v>
      </c>
      <c r="O198">
        <v>3</v>
      </c>
      <c r="P198">
        <v>4</v>
      </c>
      <c r="Q198">
        <v>0</v>
      </c>
      <c r="R198">
        <v>6</v>
      </c>
      <c r="S198">
        <v>5</v>
      </c>
      <c r="T198">
        <v>2</v>
      </c>
      <c r="U198">
        <v>17</v>
      </c>
      <c r="V198">
        <v>0</v>
      </c>
      <c r="W198">
        <v>1</v>
      </c>
      <c r="X198">
        <v>4.4000000000000004</v>
      </c>
      <c r="Y198">
        <v>0</v>
      </c>
      <c r="Z198">
        <v>0</v>
      </c>
      <c r="AA198">
        <v>1</v>
      </c>
      <c r="AB198">
        <v>0</v>
      </c>
      <c r="AC198">
        <v>0</v>
      </c>
      <c r="AD198">
        <v>0</v>
      </c>
      <c r="AE198">
        <f t="shared" si="132"/>
        <v>0</v>
      </c>
      <c r="AF198">
        <v>0</v>
      </c>
      <c r="AG198">
        <v>2.8</v>
      </c>
      <c r="AH198">
        <v>0</v>
      </c>
      <c r="AI198">
        <v>1</v>
      </c>
      <c r="AJ198">
        <v>0</v>
      </c>
      <c r="AK198">
        <v>0</v>
      </c>
      <c r="AL198">
        <v>18.3</v>
      </c>
      <c r="AM198">
        <v>1</v>
      </c>
      <c r="AN198" s="8">
        <f t="shared" si="131"/>
        <v>2</v>
      </c>
      <c r="AO198" s="8">
        <f t="shared" si="130"/>
        <v>4</v>
      </c>
    </row>
    <row r="199" spans="1:41" customFormat="1" x14ac:dyDescent="0.35">
      <c r="A199">
        <v>99</v>
      </c>
      <c r="B199">
        <v>2710</v>
      </c>
      <c r="C199" t="s">
        <v>29</v>
      </c>
      <c r="D199" t="s">
        <v>326</v>
      </c>
      <c r="E199" t="s">
        <v>400</v>
      </c>
      <c r="F199" s="7">
        <v>40270</v>
      </c>
      <c r="G199">
        <v>4.2</v>
      </c>
      <c r="H199">
        <v>1</v>
      </c>
      <c r="I199">
        <v>710</v>
      </c>
      <c r="J199">
        <v>2</v>
      </c>
      <c r="K199">
        <v>3</v>
      </c>
      <c r="L199">
        <v>0</v>
      </c>
      <c r="M199">
        <v>1</v>
      </c>
      <c r="N199">
        <v>0</v>
      </c>
      <c r="O199">
        <v>1</v>
      </c>
      <c r="P199">
        <v>4</v>
      </c>
      <c r="Q199">
        <v>0</v>
      </c>
      <c r="R199">
        <v>6</v>
      </c>
      <c r="S199">
        <v>0</v>
      </c>
      <c r="T199">
        <v>1</v>
      </c>
      <c r="U199">
        <v>17</v>
      </c>
      <c r="V199">
        <v>18</v>
      </c>
      <c r="W199">
        <v>2</v>
      </c>
      <c r="X199">
        <v>0</v>
      </c>
      <c r="Y199">
        <v>0</v>
      </c>
      <c r="Z199">
        <v>0</v>
      </c>
      <c r="AA199">
        <f t="shared" ref="AA199:AA200" si="133">SUM($X199+$Y199+$Z199)</f>
        <v>0</v>
      </c>
      <c r="AB199">
        <v>16.399999999999999</v>
      </c>
      <c r="AC199">
        <v>0</v>
      </c>
      <c r="AD199">
        <v>0</v>
      </c>
      <c r="AE199">
        <v>1</v>
      </c>
      <c r="AF199">
        <v>0</v>
      </c>
      <c r="AG199">
        <v>0</v>
      </c>
      <c r="AH199">
        <v>0</v>
      </c>
      <c r="AI199">
        <f t="shared" ref="AI199:AI203" si="134">SUM($AF199+$AG199+$AH199)</f>
        <v>0</v>
      </c>
      <c r="AJ199">
        <v>0</v>
      </c>
      <c r="AK199">
        <v>0</v>
      </c>
      <c r="AL199">
        <v>0</v>
      </c>
      <c r="AM199">
        <f t="shared" ref="AM199:AM203" si="135">SUM($AJ199+$AK199+$AL199)</f>
        <v>0</v>
      </c>
      <c r="AN199" s="8">
        <f t="shared" si="131"/>
        <v>3</v>
      </c>
      <c r="AO199" s="8">
        <f t="shared" si="130"/>
        <v>1</v>
      </c>
    </row>
    <row r="200" spans="1:41" ht="12.75" customHeight="1" x14ac:dyDescent="0.35">
      <c r="A200" s="6">
        <v>100</v>
      </c>
      <c r="B200" s="6">
        <v>2710</v>
      </c>
      <c r="C200" s="6" t="s">
        <v>29</v>
      </c>
      <c r="D200" s="6" t="s">
        <v>326</v>
      </c>
      <c r="E200" s="6" t="s">
        <v>400</v>
      </c>
      <c r="F200" s="9">
        <v>40118.01</v>
      </c>
      <c r="G200" s="6">
        <v>4.2</v>
      </c>
      <c r="H200" s="6">
        <v>1</v>
      </c>
      <c r="I200" s="6">
        <v>710</v>
      </c>
      <c r="J200" s="6">
        <v>2</v>
      </c>
      <c r="K200" s="6">
        <v>3</v>
      </c>
      <c r="L200" s="6">
        <v>0</v>
      </c>
      <c r="M200" s="6">
        <v>1</v>
      </c>
      <c r="N200" s="6">
        <v>0</v>
      </c>
      <c r="O200" s="6">
        <v>1</v>
      </c>
      <c r="P200" s="6">
        <v>4</v>
      </c>
      <c r="Q200">
        <v>0</v>
      </c>
      <c r="R200">
        <v>6</v>
      </c>
      <c r="S200">
        <v>0</v>
      </c>
      <c r="T200">
        <v>1</v>
      </c>
      <c r="U200">
        <v>17</v>
      </c>
      <c r="V200">
        <v>18</v>
      </c>
      <c r="W200">
        <v>2</v>
      </c>
      <c r="X200">
        <v>0</v>
      </c>
      <c r="Y200">
        <v>0</v>
      </c>
      <c r="Z200">
        <v>0</v>
      </c>
      <c r="AA200">
        <f t="shared" si="133"/>
        <v>0</v>
      </c>
      <c r="AB200">
        <v>16.399999999999999</v>
      </c>
      <c r="AC200">
        <v>0</v>
      </c>
      <c r="AD200">
        <v>0</v>
      </c>
      <c r="AE200">
        <v>1</v>
      </c>
      <c r="AF200">
        <v>0</v>
      </c>
      <c r="AG200">
        <v>0</v>
      </c>
      <c r="AH200">
        <v>0</v>
      </c>
      <c r="AI200">
        <f t="shared" si="134"/>
        <v>0</v>
      </c>
      <c r="AJ200">
        <v>0</v>
      </c>
      <c r="AK200">
        <v>0</v>
      </c>
      <c r="AL200">
        <v>0</v>
      </c>
      <c r="AM200">
        <f t="shared" si="135"/>
        <v>0</v>
      </c>
      <c r="AN200" s="8">
        <f t="shared" si="131"/>
        <v>3</v>
      </c>
      <c r="AO200" s="8">
        <f t="shared" si="130"/>
        <v>1</v>
      </c>
    </row>
    <row r="201" spans="1:41" customFormat="1" x14ac:dyDescent="0.35">
      <c r="A201">
        <v>100</v>
      </c>
      <c r="B201">
        <v>2710</v>
      </c>
      <c r="C201" t="s">
        <v>29</v>
      </c>
      <c r="D201" t="s">
        <v>326</v>
      </c>
      <c r="E201" t="s">
        <v>1562</v>
      </c>
      <c r="F201" s="7">
        <v>40483</v>
      </c>
      <c r="G201">
        <v>0</v>
      </c>
      <c r="H201">
        <v>0</v>
      </c>
      <c r="I201">
        <v>2</v>
      </c>
      <c r="J201">
        <v>710</v>
      </c>
      <c r="K201">
        <v>0</v>
      </c>
      <c r="L201">
        <v>0</v>
      </c>
      <c r="M201">
        <v>0</v>
      </c>
      <c r="N201">
        <v>0</v>
      </c>
      <c r="O201">
        <v>0</v>
      </c>
      <c r="P201">
        <v>0</v>
      </c>
      <c r="Q201">
        <v>0</v>
      </c>
      <c r="R201">
        <v>6</v>
      </c>
      <c r="S201">
        <v>5</v>
      </c>
      <c r="T201">
        <v>2</v>
      </c>
      <c r="U201">
        <v>17</v>
      </c>
      <c r="V201">
        <v>0</v>
      </c>
      <c r="W201">
        <v>1</v>
      </c>
      <c r="X201">
        <v>4.4000000000000004</v>
      </c>
      <c r="Y201">
        <v>0</v>
      </c>
      <c r="Z201">
        <v>0</v>
      </c>
      <c r="AA201">
        <v>1</v>
      </c>
      <c r="AB201">
        <v>16.399999999999999</v>
      </c>
      <c r="AC201">
        <v>0</v>
      </c>
      <c r="AD201">
        <v>0</v>
      </c>
      <c r="AE201">
        <v>1</v>
      </c>
      <c r="AF201">
        <v>0</v>
      </c>
      <c r="AG201">
        <v>0</v>
      </c>
      <c r="AH201">
        <v>0</v>
      </c>
      <c r="AI201">
        <f t="shared" si="134"/>
        <v>0</v>
      </c>
      <c r="AJ201">
        <v>0</v>
      </c>
      <c r="AK201">
        <v>0</v>
      </c>
      <c r="AL201">
        <v>0</v>
      </c>
      <c r="AM201">
        <f t="shared" si="135"/>
        <v>0</v>
      </c>
      <c r="AN201" s="8">
        <f t="shared" si="131"/>
        <v>2</v>
      </c>
      <c r="AO201" s="8">
        <f t="shared" si="130"/>
        <v>3</v>
      </c>
    </row>
    <row r="202" spans="1:41" ht="12.75" customHeight="1" x14ac:dyDescent="0.35">
      <c r="A202" s="6">
        <v>101</v>
      </c>
      <c r="B202" s="6">
        <v>2710</v>
      </c>
      <c r="C202" s="6" t="s">
        <v>29</v>
      </c>
      <c r="D202" s="6" t="s">
        <v>326</v>
      </c>
      <c r="E202" s="6" t="s">
        <v>404</v>
      </c>
      <c r="F202" s="9">
        <v>40118.019999999997</v>
      </c>
      <c r="G202" s="6">
        <v>4.4000000000000004</v>
      </c>
      <c r="H202" s="6">
        <v>2</v>
      </c>
      <c r="I202" s="6">
        <v>710</v>
      </c>
      <c r="J202" s="6">
        <v>2</v>
      </c>
      <c r="K202" s="6">
        <v>2</v>
      </c>
      <c r="L202" s="6">
        <v>0</v>
      </c>
      <c r="M202" s="6">
        <v>1</v>
      </c>
      <c r="N202" s="6">
        <v>0</v>
      </c>
      <c r="O202" s="6">
        <v>1</v>
      </c>
      <c r="P202" s="6">
        <v>3</v>
      </c>
      <c r="Q202">
        <v>0</v>
      </c>
      <c r="R202">
        <v>6</v>
      </c>
      <c r="S202">
        <v>0</v>
      </c>
      <c r="T202">
        <v>1</v>
      </c>
      <c r="U202">
        <v>17</v>
      </c>
      <c r="V202">
        <v>18</v>
      </c>
      <c r="W202">
        <v>2</v>
      </c>
      <c r="X202">
        <v>0</v>
      </c>
      <c r="Y202">
        <v>0</v>
      </c>
      <c r="Z202">
        <v>0</v>
      </c>
      <c r="AA202">
        <f t="shared" ref="AA202:AA204" si="136">SUM($X202+$Y202+$Z202)</f>
        <v>0</v>
      </c>
      <c r="AB202">
        <v>16.399999999999999</v>
      </c>
      <c r="AC202">
        <v>0</v>
      </c>
      <c r="AD202">
        <v>0</v>
      </c>
      <c r="AE202">
        <v>1</v>
      </c>
      <c r="AF202">
        <v>0</v>
      </c>
      <c r="AG202">
        <v>0</v>
      </c>
      <c r="AH202">
        <v>0</v>
      </c>
      <c r="AI202">
        <f t="shared" si="134"/>
        <v>0</v>
      </c>
      <c r="AJ202">
        <v>0</v>
      </c>
      <c r="AK202">
        <v>0</v>
      </c>
      <c r="AL202">
        <v>0</v>
      </c>
      <c r="AM202">
        <f t="shared" si="135"/>
        <v>0</v>
      </c>
      <c r="AN202" s="8">
        <f t="shared" si="131"/>
        <v>3</v>
      </c>
      <c r="AO202" s="8">
        <f t="shared" si="130"/>
        <v>1</v>
      </c>
    </row>
    <row r="203" spans="1:41" customFormat="1" x14ac:dyDescent="0.35">
      <c r="A203">
        <v>101</v>
      </c>
      <c r="B203">
        <v>2710</v>
      </c>
      <c r="C203" t="s">
        <v>29</v>
      </c>
      <c r="D203" t="s">
        <v>326</v>
      </c>
      <c r="E203" t="s">
        <v>1562</v>
      </c>
      <c r="F203" s="7">
        <v>40513</v>
      </c>
      <c r="G203">
        <v>0</v>
      </c>
      <c r="H203">
        <v>0</v>
      </c>
      <c r="I203">
        <v>2</v>
      </c>
      <c r="J203">
        <v>710</v>
      </c>
      <c r="K203">
        <v>0</v>
      </c>
      <c r="L203">
        <v>0</v>
      </c>
      <c r="M203">
        <v>0</v>
      </c>
      <c r="N203">
        <v>0</v>
      </c>
      <c r="O203">
        <v>0</v>
      </c>
      <c r="P203">
        <v>0</v>
      </c>
      <c r="Q203">
        <v>0</v>
      </c>
      <c r="R203">
        <v>0</v>
      </c>
      <c r="S203">
        <v>5</v>
      </c>
      <c r="T203">
        <v>1</v>
      </c>
      <c r="U203">
        <v>0</v>
      </c>
      <c r="V203">
        <v>18</v>
      </c>
      <c r="W203">
        <v>1</v>
      </c>
      <c r="X203">
        <v>0</v>
      </c>
      <c r="Y203">
        <v>0</v>
      </c>
      <c r="Z203">
        <v>0</v>
      </c>
      <c r="AA203">
        <f t="shared" si="136"/>
        <v>0</v>
      </c>
      <c r="AB203">
        <v>16.399999999999999</v>
      </c>
      <c r="AC203">
        <v>0</v>
      </c>
      <c r="AD203">
        <v>0</v>
      </c>
      <c r="AE203">
        <v>1</v>
      </c>
      <c r="AF203">
        <v>0</v>
      </c>
      <c r="AG203">
        <v>0</v>
      </c>
      <c r="AH203">
        <v>0</v>
      </c>
      <c r="AI203">
        <f t="shared" si="134"/>
        <v>0</v>
      </c>
      <c r="AJ203">
        <v>0</v>
      </c>
      <c r="AK203">
        <v>0</v>
      </c>
      <c r="AL203">
        <v>0</v>
      </c>
      <c r="AM203">
        <f t="shared" si="135"/>
        <v>0</v>
      </c>
      <c r="AN203" s="8">
        <f t="shared" si="131"/>
        <v>2</v>
      </c>
      <c r="AO203" s="8">
        <f t="shared" si="130"/>
        <v>1</v>
      </c>
    </row>
    <row r="204" spans="1:41" ht="12.75" customHeight="1" x14ac:dyDescent="0.35">
      <c r="A204" s="6">
        <v>102</v>
      </c>
      <c r="B204" s="6">
        <v>2710</v>
      </c>
      <c r="C204" s="6" t="s">
        <v>29</v>
      </c>
      <c r="D204" s="6" t="s">
        <v>326</v>
      </c>
      <c r="E204" s="6" t="s">
        <v>408</v>
      </c>
      <c r="F204" s="9">
        <v>40603.01</v>
      </c>
      <c r="G204" s="6">
        <v>4.4000000000000004</v>
      </c>
      <c r="H204" s="6">
        <v>2</v>
      </c>
      <c r="I204" s="6">
        <v>710</v>
      </c>
      <c r="J204" s="6">
        <v>2</v>
      </c>
      <c r="K204" s="6">
        <v>2</v>
      </c>
      <c r="L204" s="6">
        <v>0</v>
      </c>
      <c r="M204" s="6">
        <v>1</v>
      </c>
      <c r="N204" s="6">
        <v>0</v>
      </c>
      <c r="O204" s="6">
        <v>1</v>
      </c>
      <c r="P204" s="6">
        <v>3</v>
      </c>
      <c r="Q204">
        <v>1</v>
      </c>
      <c r="R204">
        <v>6</v>
      </c>
      <c r="S204">
        <v>5</v>
      </c>
      <c r="T204">
        <v>2</v>
      </c>
      <c r="U204">
        <v>17</v>
      </c>
      <c r="V204">
        <v>18</v>
      </c>
      <c r="W204">
        <v>2</v>
      </c>
      <c r="X204">
        <v>0</v>
      </c>
      <c r="Y204">
        <v>0</v>
      </c>
      <c r="Z204">
        <v>0</v>
      </c>
      <c r="AA204">
        <f t="shared" si="136"/>
        <v>0</v>
      </c>
      <c r="AB204">
        <v>0</v>
      </c>
      <c r="AC204">
        <v>0</v>
      </c>
      <c r="AD204">
        <v>0</v>
      </c>
      <c r="AE204">
        <f t="shared" ref="AE204" si="137">SUM($AB204+$AC204+$AD204)</f>
        <v>0</v>
      </c>
      <c r="AF204">
        <v>3</v>
      </c>
      <c r="AG204">
        <v>0</v>
      </c>
      <c r="AH204">
        <v>0</v>
      </c>
      <c r="AI204">
        <v>1</v>
      </c>
      <c r="AJ204">
        <v>0</v>
      </c>
      <c r="AK204">
        <v>0</v>
      </c>
      <c r="AL204">
        <v>18.3</v>
      </c>
      <c r="AM204">
        <v>1</v>
      </c>
      <c r="AN204" s="8">
        <f t="shared" si="131"/>
        <v>3</v>
      </c>
      <c r="AO204" s="8">
        <f t="shared" si="130"/>
        <v>3</v>
      </c>
    </row>
    <row r="205" spans="1:41" customFormat="1" x14ac:dyDescent="0.35">
      <c r="A205">
        <v>102</v>
      </c>
      <c r="B205">
        <v>2710</v>
      </c>
      <c r="C205" t="s">
        <v>29</v>
      </c>
      <c r="D205" t="s">
        <v>326</v>
      </c>
      <c r="E205" t="s">
        <v>411</v>
      </c>
      <c r="F205" s="7">
        <v>40604</v>
      </c>
      <c r="G205">
        <v>3</v>
      </c>
      <c r="H205">
        <v>1</v>
      </c>
      <c r="I205">
        <v>2</v>
      </c>
      <c r="J205">
        <v>710</v>
      </c>
      <c r="K205">
        <v>4</v>
      </c>
      <c r="L205">
        <v>0</v>
      </c>
      <c r="M205">
        <v>1</v>
      </c>
      <c r="N205">
        <v>1</v>
      </c>
      <c r="O205">
        <v>2</v>
      </c>
      <c r="P205">
        <v>4</v>
      </c>
      <c r="Q205">
        <v>1</v>
      </c>
      <c r="R205">
        <v>6</v>
      </c>
      <c r="S205">
        <v>5</v>
      </c>
      <c r="T205">
        <v>2</v>
      </c>
      <c r="U205">
        <v>0</v>
      </c>
      <c r="V205">
        <v>18</v>
      </c>
      <c r="W205">
        <v>1</v>
      </c>
      <c r="X205">
        <v>0</v>
      </c>
      <c r="Y205">
        <v>4.2</v>
      </c>
      <c r="Z205">
        <v>0</v>
      </c>
      <c r="AA205">
        <v>1</v>
      </c>
      <c r="AB205">
        <v>16.399999999999999</v>
      </c>
      <c r="AC205">
        <v>0</v>
      </c>
      <c r="AD205">
        <v>0</v>
      </c>
      <c r="AE205">
        <v>1</v>
      </c>
      <c r="AF205">
        <v>0</v>
      </c>
      <c r="AG205">
        <v>0</v>
      </c>
      <c r="AH205">
        <v>0</v>
      </c>
      <c r="AI205">
        <f t="shared" ref="AI205:AI206" si="138">SUM($AF205+$AG205+$AH205)</f>
        <v>0</v>
      </c>
      <c r="AJ205">
        <v>15.2</v>
      </c>
      <c r="AK205">
        <v>0</v>
      </c>
      <c r="AL205">
        <v>0</v>
      </c>
      <c r="AM205">
        <v>1</v>
      </c>
      <c r="AN205" s="8">
        <f t="shared" si="131"/>
        <v>3</v>
      </c>
      <c r="AO205" s="8">
        <f t="shared" si="130"/>
        <v>3</v>
      </c>
    </row>
    <row r="206" spans="1:41" x14ac:dyDescent="0.35">
      <c r="A206" s="6">
        <v>103</v>
      </c>
      <c r="B206" s="6">
        <v>2710</v>
      </c>
      <c r="C206" s="6" t="s">
        <v>29</v>
      </c>
      <c r="D206" s="6" t="s">
        <v>326</v>
      </c>
      <c r="E206" s="6" t="s">
        <v>411</v>
      </c>
      <c r="F206" s="9">
        <v>40268</v>
      </c>
      <c r="G206" s="6">
        <v>3</v>
      </c>
      <c r="H206" s="6">
        <v>1</v>
      </c>
      <c r="I206" s="6">
        <v>2</v>
      </c>
      <c r="J206" s="6">
        <v>710</v>
      </c>
      <c r="K206" s="6">
        <v>4</v>
      </c>
      <c r="L206" s="6">
        <v>0</v>
      </c>
      <c r="M206" s="6">
        <v>1</v>
      </c>
      <c r="N206" s="6">
        <v>1</v>
      </c>
      <c r="O206" s="6">
        <v>2</v>
      </c>
      <c r="P206" s="6">
        <v>4</v>
      </c>
      <c r="Q206">
        <v>1</v>
      </c>
      <c r="R206">
        <v>6</v>
      </c>
      <c r="S206">
        <v>5</v>
      </c>
      <c r="T206">
        <v>2</v>
      </c>
      <c r="U206">
        <v>0</v>
      </c>
      <c r="V206">
        <v>18</v>
      </c>
      <c r="W206">
        <v>1</v>
      </c>
      <c r="X206">
        <v>0</v>
      </c>
      <c r="Y206">
        <v>4.2</v>
      </c>
      <c r="Z206">
        <v>0</v>
      </c>
      <c r="AA206">
        <v>1</v>
      </c>
      <c r="AB206">
        <v>16.399999999999999</v>
      </c>
      <c r="AC206">
        <v>0</v>
      </c>
      <c r="AD206">
        <v>0</v>
      </c>
      <c r="AE206">
        <v>1</v>
      </c>
      <c r="AF206">
        <v>0</v>
      </c>
      <c r="AG206">
        <v>0</v>
      </c>
      <c r="AH206">
        <v>0</v>
      </c>
      <c r="AI206">
        <f t="shared" si="138"/>
        <v>0</v>
      </c>
      <c r="AJ206">
        <v>15.2</v>
      </c>
      <c r="AK206">
        <v>0</v>
      </c>
      <c r="AL206">
        <v>0</v>
      </c>
      <c r="AM206">
        <v>1</v>
      </c>
      <c r="AN206" s="8">
        <f t="shared" si="131"/>
        <v>3</v>
      </c>
      <c r="AO206" s="8">
        <f t="shared" si="130"/>
        <v>3</v>
      </c>
    </row>
    <row r="207" spans="1:41" ht="12.75" customHeight="1" x14ac:dyDescent="0.35">
      <c r="A207" s="6">
        <v>103</v>
      </c>
      <c r="B207" s="6">
        <v>2710</v>
      </c>
      <c r="C207" s="6" t="s">
        <v>29</v>
      </c>
      <c r="D207" s="6" t="s">
        <v>326</v>
      </c>
      <c r="E207" s="6" t="s">
        <v>415</v>
      </c>
      <c r="F207" s="9">
        <v>40269.01</v>
      </c>
      <c r="G207" s="6">
        <v>3</v>
      </c>
      <c r="H207" s="6">
        <v>3</v>
      </c>
      <c r="I207" s="6">
        <v>710</v>
      </c>
      <c r="J207" s="6">
        <v>2</v>
      </c>
      <c r="K207" s="6">
        <v>2</v>
      </c>
      <c r="L207" s="6">
        <v>0</v>
      </c>
      <c r="M207" s="6">
        <v>1</v>
      </c>
      <c r="N207" s="6">
        <v>0</v>
      </c>
      <c r="O207" s="6">
        <v>2</v>
      </c>
      <c r="P207" s="6">
        <v>4</v>
      </c>
      <c r="Q207">
        <v>0</v>
      </c>
      <c r="R207">
        <v>6</v>
      </c>
      <c r="S207">
        <v>0</v>
      </c>
      <c r="T207">
        <v>1</v>
      </c>
      <c r="U207">
        <v>17</v>
      </c>
      <c r="V207">
        <v>18</v>
      </c>
      <c r="W207">
        <v>2</v>
      </c>
      <c r="X207">
        <v>0</v>
      </c>
      <c r="Y207">
        <v>0</v>
      </c>
      <c r="Z207">
        <v>0</v>
      </c>
      <c r="AA207">
        <f t="shared" ref="AA207:AA220" si="139">SUM($X207+$Y207+$Z207)</f>
        <v>0</v>
      </c>
      <c r="AB207">
        <v>16.399999999999999</v>
      </c>
      <c r="AC207">
        <v>0</v>
      </c>
      <c r="AD207">
        <v>0</v>
      </c>
      <c r="AE207">
        <v>1</v>
      </c>
      <c r="AF207">
        <v>3</v>
      </c>
      <c r="AG207">
        <v>0</v>
      </c>
      <c r="AH207">
        <v>0</v>
      </c>
      <c r="AI207">
        <v>1</v>
      </c>
      <c r="AJ207">
        <v>0</v>
      </c>
      <c r="AK207">
        <v>0</v>
      </c>
      <c r="AL207">
        <v>0</v>
      </c>
      <c r="AM207">
        <f t="shared" ref="AM207:AM211" si="140">SUM($AJ207+$AK207+$AL207)</f>
        <v>0</v>
      </c>
      <c r="AN207" s="8">
        <f t="shared" si="131"/>
        <v>3</v>
      </c>
      <c r="AO207" s="8">
        <f t="shared" si="130"/>
        <v>2</v>
      </c>
    </row>
    <row r="208" spans="1:41" ht="12.75" customHeight="1" x14ac:dyDescent="0.35">
      <c r="A208" s="6">
        <v>104</v>
      </c>
      <c r="B208" s="6">
        <v>2710</v>
      </c>
      <c r="C208" s="6" t="s">
        <v>29</v>
      </c>
      <c r="D208" s="6" t="s">
        <v>326</v>
      </c>
      <c r="E208" s="6" t="s">
        <v>415</v>
      </c>
      <c r="F208" s="9">
        <v>40269.019999999997</v>
      </c>
      <c r="G208" s="6">
        <v>3</v>
      </c>
      <c r="H208" s="6">
        <v>3</v>
      </c>
      <c r="I208" s="6">
        <v>710</v>
      </c>
      <c r="J208" s="6">
        <v>2</v>
      </c>
      <c r="K208" s="6">
        <v>2</v>
      </c>
      <c r="L208" s="6">
        <v>0</v>
      </c>
      <c r="M208" s="6">
        <v>1</v>
      </c>
      <c r="N208" s="6">
        <v>0</v>
      </c>
      <c r="O208" s="6">
        <v>2</v>
      </c>
      <c r="P208" s="6">
        <v>4</v>
      </c>
      <c r="Q208">
        <v>0</v>
      </c>
      <c r="R208">
        <v>6</v>
      </c>
      <c r="S208">
        <v>0</v>
      </c>
      <c r="T208">
        <v>1</v>
      </c>
      <c r="U208">
        <v>17</v>
      </c>
      <c r="V208">
        <v>18</v>
      </c>
      <c r="W208">
        <v>2</v>
      </c>
      <c r="X208">
        <v>0</v>
      </c>
      <c r="Y208">
        <v>0</v>
      </c>
      <c r="Z208">
        <v>0</v>
      </c>
      <c r="AA208">
        <f t="shared" si="139"/>
        <v>0</v>
      </c>
      <c r="AB208">
        <v>16.399999999999999</v>
      </c>
      <c r="AC208">
        <v>0</v>
      </c>
      <c r="AD208">
        <v>0</v>
      </c>
      <c r="AE208">
        <v>1</v>
      </c>
      <c r="AF208">
        <v>3</v>
      </c>
      <c r="AG208">
        <v>0</v>
      </c>
      <c r="AH208">
        <v>0</v>
      </c>
      <c r="AI208">
        <v>1</v>
      </c>
      <c r="AJ208">
        <v>0</v>
      </c>
      <c r="AK208">
        <v>0</v>
      </c>
      <c r="AL208">
        <v>0</v>
      </c>
      <c r="AM208">
        <f t="shared" si="140"/>
        <v>0</v>
      </c>
      <c r="AN208" s="8">
        <f t="shared" si="131"/>
        <v>3</v>
      </c>
      <c r="AO208" s="8">
        <f t="shared" si="130"/>
        <v>2</v>
      </c>
    </row>
    <row r="209" spans="1:41" customFormat="1" x14ac:dyDescent="0.35">
      <c r="A209">
        <v>104</v>
      </c>
      <c r="B209">
        <v>2710</v>
      </c>
      <c r="C209" t="s">
        <v>29</v>
      </c>
      <c r="D209" t="s">
        <v>326</v>
      </c>
      <c r="E209" t="s">
        <v>1562</v>
      </c>
      <c r="F209" s="7">
        <f>DATEVALUE("11/7/2011")</f>
        <v>40854</v>
      </c>
      <c r="G209">
        <v>0</v>
      </c>
      <c r="H209">
        <v>0</v>
      </c>
      <c r="I209">
        <v>2</v>
      </c>
      <c r="J209">
        <v>710</v>
      </c>
      <c r="K209">
        <v>0</v>
      </c>
      <c r="L209">
        <v>0</v>
      </c>
      <c r="M209">
        <v>0</v>
      </c>
      <c r="N209">
        <v>0</v>
      </c>
      <c r="O209">
        <v>0</v>
      </c>
      <c r="P209">
        <v>0</v>
      </c>
      <c r="Q209">
        <v>0</v>
      </c>
      <c r="R209">
        <v>0</v>
      </c>
      <c r="S209">
        <v>5</v>
      </c>
      <c r="T209">
        <v>1</v>
      </c>
      <c r="U209">
        <v>17</v>
      </c>
      <c r="V209">
        <v>18</v>
      </c>
      <c r="W209">
        <v>2</v>
      </c>
      <c r="X209">
        <v>0</v>
      </c>
      <c r="Y209">
        <v>0</v>
      </c>
      <c r="Z209">
        <v>0</v>
      </c>
      <c r="AA209">
        <f t="shared" si="139"/>
        <v>0</v>
      </c>
      <c r="AB209">
        <v>16.399999999999999</v>
      </c>
      <c r="AC209">
        <v>0</v>
      </c>
      <c r="AD209">
        <v>0</v>
      </c>
      <c r="AE209">
        <v>1</v>
      </c>
      <c r="AF209">
        <v>0</v>
      </c>
      <c r="AG209">
        <v>0</v>
      </c>
      <c r="AH209">
        <v>0</v>
      </c>
      <c r="AI209">
        <f t="shared" ref="AI209:AI211" si="141">SUM($AF209+$AG209+$AH209)</f>
        <v>0</v>
      </c>
      <c r="AJ209">
        <v>0</v>
      </c>
      <c r="AK209">
        <v>0</v>
      </c>
      <c r="AL209">
        <v>0</v>
      </c>
      <c r="AM209">
        <f t="shared" si="140"/>
        <v>0</v>
      </c>
      <c r="AN209" s="8">
        <f t="shared" si="131"/>
        <v>3</v>
      </c>
      <c r="AO209" s="8">
        <f t="shared" si="130"/>
        <v>1</v>
      </c>
    </row>
    <row r="210" spans="1:41" customFormat="1" x14ac:dyDescent="0.35">
      <c r="A210">
        <v>105</v>
      </c>
      <c r="B210">
        <v>2710</v>
      </c>
      <c r="C210" t="s">
        <v>29</v>
      </c>
      <c r="D210" t="s">
        <v>326</v>
      </c>
      <c r="E210" t="s">
        <v>419</v>
      </c>
      <c r="F210" s="7">
        <v>40909</v>
      </c>
      <c r="G210">
        <v>3</v>
      </c>
      <c r="H210">
        <v>2</v>
      </c>
      <c r="I210">
        <v>710</v>
      </c>
      <c r="J210">
        <v>2</v>
      </c>
      <c r="K210">
        <v>2</v>
      </c>
      <c r="L210">
        <v>0</v>
      </c>
      <c r="M210">
        <v>1</v>
      </c>
      <c r="N210">
        <v>0</v>
      </c>
      <c r="O210">
        <v>2</v>
      </c>
      <c r="P210">
        <v>2</v>
      </c>
      <c r="Q210">
        <v>0</v>
      </c>
      <c r="R210">
        <v>0</v>
      </c>
      <c r="S210">
        <v>5</v>
      </c>
      <c r="T210">
        <v>1</v>
      </c>
      <c r="U210">
        <v>17</v>
      </c>
      <c r="V210">
        <v>0</v>
      </c>
      <c r="W210">
        <v>1</v>
      </c>
      <c r="X210">
        <v>0</v>
      </c>
      <c r="Y210">
        <v>0</v>
      </c>
      <c r="Z210">
        <v>0</v>
      </c>
      <c r="AA210">
        <f t="shared" si="139"/>
        <v>0</v>
      </c>
      <c r="AB210">
        <v>0</v>
      </c>
      <c r="AC210">
        <v>0</v>
      </c>
      <c r="AD210">
        <v>0</v>
      </c>
      <c r="AE210">
        <f t="shared" ref="AE210:AE212" si="142">SUM($AB210+$AC210+$AD210)</f>
        <v>0</v>
      </c>
      <c r="AF210">
        <v>0</v>
      </c>
      <c r="AG210">
        <v>0</v>
      </c>
      <c r="AH210">
        <v>0</v>
      </c>
      <c r="AI210">
        <f t="shared" si="141"/>
        <v>0</v>
      </c>
      <c r="AJ210">
        <v>0</v>
      </c>
      <c r="AK210">
        <v>0</v>
      </c>
      <c r="AL210">
        <v>0</v>
      </c>
      <c r="AM210">
        <f t="shared" si="140"/>
        <v>0</v>
      </c>
      <c r="AN210" s="8">
        <f t="shared" si="131"/>
        <v>1</v>
      </c>
      <c r="AO210" s="8">
        <f t="shared" si="130"/>
        <v>1</v>
      </c>
    </row>
    <row r="211" spans="1:41" customFormat="1" x14ac:dyDescent="0.35">
      <c r="A211">
        <v>105</v>
      </c>
      <c r="B211">
        <v>2710</v>
      </c>
      <c r="C211" t="s">
        <v>29</v>
      </c>
      <c r="D211" t="s">
        <v>326</v>
      </c>
      <c r="E211" t="s">
        <v>1562</v>
      </c>
      <c r="F211" s="7">
        <v>40943</v>
      </c>
      <c r="G211">
        <v>0</v>
      </c>
      <c r="H211">
        <v>0</v>
      </c>
      <c r="I211">
        <v>2</v>
      </c>
      <c r="J211">
        <v>710</v>
      </c>
      <c r="K211">
        <v>0</v>
      </c>
      <c r="L211">
        <v>0</v>
      </c>
      <c r="M211">
        <v>0</v>
      </c>
      <c r="N211">
        <v>0</v>
      </c>
      <c r="O211">
        <v>0</v>
      </c>
      <c r="P211">
        <v>0</v>
      </c>
      <c r="Q211">
        <v>0</v>
      </c>
      <c r="R211">
        <v>6</v>
      </c>
      <c r="S211">
        <v>5</v>
      </c>
      <c r="T211">
        <v>2</v>
      </c>
      <c r="U211">
        <v>17</v>
      </c>
      <c r="V211">
        <v>0</v>
      </c>
      <c r="W211">
        <v>1</v>
      </c>
      <c r="X211">
        <v>0</v>
      </c>
      <c r="Y211">
        <v>0</v>
      </c>
      <c r="Z211">
        <v>0</v>
      </c>
      <c r="AA211">
        <f t="shared" si="139"/>
        <v>0</v>
      </c>
      <c r="AB211">
        <v>0</v>
      </c>
      <c r="AC211">
        <v>0</v>
      </c>
      <c r="AD211">
        <v>0</v>
      </c>
      <c r="AE211">
        <f t="shared" si="142"/>
        <v>0</v>
      </c>
      <c r="AF211">
        <v>0</v>
      </c>
      <c r="AG211">
        <v>0</v>
      </c>
      <c r="AH211">
        <v>0</v>
      </c>
      <c r="AI211">
        <f t="shared" si="141"/>
        <v>0</v>
      </c>
      <c r="AJ211">
        <v>0</v>
      </c>
      <c r="AK211">
        <v>0</v>
      </c>
      <c r="AL211">
        <v>0</v>
      </c>
      <c r="AM211">
        <f t="shared" si="140"/>
        <v>0</v>
      </c>
      <c r="AN211" s="8">
        <f t="shared" si="131"/>
        <v>1</v>
      </c>
      <c r="AO211" s="8">
        <f t="shared" si="130"/>
        <v>2</v>
      </c>
    </row>
    <row r="212" spans="1:41" ht="12.75" customHeight="1" x14ac:dyDescent="0.35">
      <c r="A212" s="6">
        <v>106</v>
      </c>
      <c r="B212" s="6">
        <v>2710</v>
      </c>
      <c r="C212" s="6" t="s">
        <v>29</v>
      </c>
      <c r="D212" s="6" t="s">
        <v>326</v>
      </c>
      <c r="E212" s="6" t="s">
        <v>423</v>
      </c>
      <c r="F212" s="9">
        <v>40485</v>
      </c>
      <c r="G212" s="6">
        <v>3</v>
      </c>
      <c r="H212" s="6">
        <v>1</v>
      </c>
      <c r="I212" s="6">
        <v>710</v>
      </c>
      <c r="J212" s="6">
        <v>2</v>
      </c>
      <c r="K212" s="6">
        <v>3</v>
      </c>
      <c r="L212" s="6">
        <v>0</v>
      </c>
      <c r="M212" s="6">
        <v>1</v>
      </c>
      <c r="N212" s="6">
        <v>0</v>
      </c>
      <c r="O212" s="6">
        <v>2</v>
      </c>
      <c r="P212" s="6">
        <v>3</v>
      </c>
      <c r="Q212">
        <v>0</v>
      </c>
      <c r="R212">
        <v>6</v>
      </c>
      <c r="S212">
        <v>5</v>
      </c>
      <c r="T212">
        <v>2</v>
      </c>
      <c r="U212">
        <v>17</v>
      </c>
      <c r="V212">
        <v>18</v>
      </c>
      <c r="W212">
        <v>2</v>
      </c>
      <c r="X212">
        <v>0</v>
      </c>
      <c r="Y212">
        <v>0</v>
      </c>
      <c r="Z212">
        <v>0</v>
      </c>
      <c r="AA212">
        <f t="shared" si="139"/>
        <v>0</v>
      </c>
      <c r="AB212">
        <v>0</v>
      </c>
      <c r="AC212">
        <v>0</v>
      </c>
      <c r="AD212">
        <v>0</v>
      </c>
      <c r="AE212">
        <f t="shared" si="142"/>
        <v>0</v>
      </c>
      <c r="AF212">
        <v>0</v>
      </c>
      <c r="AG212">
        <v>0</v>
      </c>
      <c r="AH212">
        <v>0.1</v>
      </c>
      <c r="AI212">
        <v>1</v>
      </c>
      <c r="AJ212">
        <v>0</v>
      </c>
      <c r="AK212">
        <v>17.399999999999999</v>
      </c>
      <c r="AL212">
        <v>0</v>
      </c>
      <c r="AM212">
        <v>1</v>
      </c>
      <c r="AN212" s="8">
        <f t="shared" si="131"/>
        <v>3</v>
      </c>
      <c r="AO212" s="8">
        <f t="shared" si="130"/>
        <v>3</v>
      </c>
    </row>
    <row r="213" spans="1:41" customFormat="1" x14ac:dyDescent="0.35">
      <c r="A213">
        <v>106</v>
      </c>
      <c r="B213">
        <v>2710</v>
      </c>
      <c r="C213" t="s">
        <v>29</v>
      </c>
      <c r="D213" t="s">
        <v>326</v>
      </c>
      <c r="E213" t="s">
        <v>1562</v>
      </c>
      <c r="F213" s="7">
        <v>41153</v>
      </c>
      <c r="G213">
        <v>0</v>
      </c>
      <c r="H213">
        <v>0</v>
      </c>
      <c r="I213">
        <v>2</v>
      </c>
      <c r="J213">
        <v>710</v>
      </c>
      <c r="K213">
        <v>0</v>
      </c>
      <c r="L213">
        <v>0</v>
      </c>
      <c r="M213">
        <v>0</v>
      </c>
      <c r="N213">
        <v>0</v>
      </c>
      <c r="O213">
        <v>0</v>
      </c>
      <c r="P213">
        <v>0</v>
      </c>
      <c r="Q213">
        <v>0</v>
      </c>
      <c r="R213">
        <v>0</v>
      </c>
      <c r="S213">
        <v>5</v>
      </c>
      <c r="T213">
        <v>1</v>
      </c>
      <c r="U213">
        <v>0</v>
      </c>
      <c r="V213">
        <v>18</v>
      </c>
      <c r="W213">
        <v>1</v>
      </c>
      <c r="X213">
        <v>0</v>
      </c>
      <c r="Y213">
        <v>0</v>
      </c>
      <c r="Z213">
        <v>0</v>
      </c>
      <c r="AA213">
        <f t="shared" si="139"/>
        <v>0</v>
      </c>
      <c r="AB213">
        <v>16.399999999999999</v>
      </c>
      <c r="AC213">
        <v>0</v>
      </c>
      <c r="AD213">
        <v>0</v>
      </c>
      <c r="AE213">
        <v>1</v>
      </c>
      <c r="AF213">
        <v>0</v>
      </c>
      <c r="AG213">
        <v>0</v>
      </c>
      <c r="AH213">
        <v>0</v>
      </c>
      <c r="AI213">
        <f t="shared" ref="AI213" si="143">SUM($AF213+$AG213+$AH213)</f>
        <v>0</v>
      </c>
      <c r="AJ213">
        <v>0</v>
      </c>
      <c r="AK213">
        <v>0</v>
      </c>
      <c r="AL213">
        <v>0</v>
      </c>
      <c r="AM213">
        <f t="shared" ref="AM213:AM217" si="144">SUM($AJ213+$AK213+$AL213)</f>
        <v>0</v>
      </c>
      <c r="AN213" s="8">
        <f t="shared" si="131"/>
        <v>2</v>
      </c>
      <c r="AO213" s="8">
        <f t="shared" si="130"/>
        <v>1</v>
      </c>
    </row>
    <row r="214" spans="1:41" ht="12.75" customHeight="1" x14ac:dyDescent="0.35">
      <c r="A214" s="6">
        <v>107</v>
      </c>
      <c r="B214" s="6">
        <v>2710</v>
      </c>
      <c r="C214" s="6" t="s">
        <v>29</v>
      </c>
      <c r="D214" s="6" t="s">
        <v>326</v>
      </c>
      <c r="E214" s="6" t="s">
        <v>427</v>
      </c>
      <c r="F214" s="9">
        <v>40575.01</v>
      </c>
      <c r="G214" s="6">
        <v>3</v>
      </c>
      <c r="H214" s="6">
        <v>2</v>
      </c>
      <c r="I214" s="6">
        <v>710</v>
      </c>
      <c r="J214" s="6">
        <v>2</v>
      </c>
      <c r="K214" s="6">
        <v>1</v>
      </c>
      <c r="L214" s="6">
        <v>0</v>
      </c>
      <c r="M214" s="6">
        <v>1</v>
      </c>
      <c r="N214" s="6">
        <v>0</v>
      </c>
      <c r="O214" s="6">
        <v>2</v>
      </c>
      <c r="P214" s="6">
        <v>3</v>
      </c>
      <c r="Q214">
        <v>0</v>
      </c>
      <c r="R214">
        <v>6</v>
      </c>
      <c r="S214">
        <v>0</v>
      </c>
      <c r="T214">
        <v>1</v>
      </c>
      <c r="U214">
        <v>17</v>
      </c>
      <c r="V214">
        <v>18</v>
      </c>
      <c r="W214">
        <v>2</v>
      </c>
      <c r="X214">
        <v>0</v>
      </c>
      <c r="Y214">
        <v>0</v>
      </c>
      <c r="Z214">
        <v>0</v>
      </c>
      <c r="AA214">
        <f t="shared" si="139"/>
        <v>0</v>
      </c>
      <c r="AB214">
        <v>0</v>
      </c>
      <c r="AC214">
        <v>0</v>
      </c>
      <c r="AD214">
        <v>0</v>
      </c>
      <c r="AE214">
        <f t="shared" ref="AE214:AE217" si="145">SUM($AB214+$AC214+$AD214)</f>
        <v>0</v>
      </c>
      <c r="AF214">
        <v>0</v>
      </c>
      <c r="AG214">
        <v>0</v>
      </c>
      <c r="AH214">
        <v>0.1</v>
      </c>
      <c r="AI214">
        <v>1</v>
      </c>
      <c r="AJ214">
        <v>0</v>
      </c>
      <c r="AK214">
        <v>0</v>
      </c>
      <c r="AL214">
        <v>0</v>
      </c>
      <c r="AM214">
        <f t="shared" si="144"/>
        <v>0</v>
      </c>
      <c r="AN214" s="8">
        <f t="shared" si="131"/>
        <v>2</v>
      </c>
      <c r="AO214" s="8">
        <f t="shared" si="130"/>
        <v>2</v>
      </c>
    </row>
    <row r="215" spans="1:41" customFormat="1" x14ac:dyDescent="0.35">
      <c r="A215">
        <v>107</v>
      </c>
      <c r="B215">
        <v>2710</v>
      </c>
      <c r="C215" t="s">
        <v>29</v>
      </c>
      <c r="D215" t="s">
        <v>326</v>
      </c>
      <c r="E215" t="s">
        <v>1562</v>
      </c>
      <c r="F215" s="7">
        <v>41208</v>
      </c>
      <c r="G215">
        <v>0</v>
      </c>
      <c r="H215">
        <v>0</v>
      </c>
      <c r="I215">
        <v>2</v>
      </c>
      <c r="J215">
        <v>710</v>
      </c>
      <c r="K215">
        <v>0</v>
      </c>
      <c r="L215">
        <v>0</v>
      </c>
      <c r="M215">
        <v>0</v>
      </c>
      <c r="N215">
        <v>0</v>
      </c>
      <c r="O215">
        <v>0</v>
      </c>
      <c r="P215">
        <v>0</v>
      </c>
      <c r="Q215">
        <v>0</v>
      </c>
      <c r="R215">
        <v>6</v>
      </c>
      <c r="S215">
        <v>5</v>
      </c>
      <c r="T215">
        <v>2</v>
      </c>
      <c r="U215">
        <v>17</v>
      </c>
      <c r="V215">
        <v>18</v>
      </c>
      <c r="W215">
        <v>2</v>
      </c>
      <c r="X215">
        <v>0</v>
      </c>
      <c r="Y215">
        <v>0</v>
      </c>
      <c r="Z215">
        <v>0</v>
      </c>
      <c r="AA215">
        <f t="shared" si="139"/>
        <v>0</v>
      </c>
      <c r="AB215">
        <v>0</v>
      </c>
      <c r="AC215">
        <v>0</v>
      </c>
      <c r="AD215">
        <v>0</v>
      </c>
      <c r="AE215">
        <f t="shared" si="145"/>
        <v>0</v>
      </c>
      <c r="AF215">
        <v>0</v>
      </c>
      <c r="AG215">
        <v>0</v>
      </c>
      <c r="AH215">
        <v>0</v>
      </c>
      <c r="AI215">
        <f t="shared" ref="AI215:AI228" si="146">SUM($AF215+$AG215+$AH215)</f>
        <v>0</v>
      </c>
      <c r="AJ215">
        <v>0</v>
      </c>
      <c r="AK215">
        <v>0</v>
      </c>
      <c r="AL215">
        <v>0</v>
      </c>
      <c r="AM215">
        <f t="shared" si="144"/>
        <v>0</v>
      </c>
      <c r="AN215" s="8">
        <f t="shared" si="131"/>
        <v>2</v>
      </c>
      <c r="AO215" s="8">
        <f t="shared" si="130"/>
        <v>2</v>
      </c>
    </row>
    <row r="216" spans="1:41" ht="12.75" customHeight="1" x14ac:dyDescent="0.35">
      <c r="A216" s="6">
        <v>108</v>
      </c>
      <c r="B216" s="6">
        <v>2710</v>
      </c>
      <c r="C216" s="6" t="s">
        <v>29</v>
      </c>
      <c r="D216" s="6" t="s">
        <v>326</v>
      </c>
      <c r="E216" s="6" t="s">
        <v>431</v>
      </c>
      <c r="F216" s="9">
        <v>40603.019999999997</v>
      </c>
      <c r="G216" s="6">
        <v>4.4000000000000004</v>
      </c>
      <c r="H216" s="6">
        <v>3</v>
      </c>
      <c r="I216" s="6">
        <v>710</v>
      </c>
      <c r="J216" s="6">
        <v>2</v>
      </c>
      <c r="K216" s="6">
        <v>3</v>
      </c>
      <c r="L216" s="6">
        <v>0</v>
      </c>
      <c r="M216" s="6">
        <v>1</v>
      </c>
      <c r="N216" s="6">
        <v>0</v>
      </c>
      <c r="O216" s="6">
        <v>1</v>
      </c>
      <c r="P216" s="6">
        <v>3</v>
      </c>
      <c r="Q216">
        <v>0</v>
      </c>
      <c r="R216">
        <v>6</v>
      </c>
      <c r="S216">
        <v>0</v>
      </c>
      <c r="T216">
        <v>1</v>
      </c>
      <c r="U216">
        <v>0</v>
      </c>
      <c r="V216">
        <v>0</v>
      </c>
      <c r="W216">
        <f t="shared" ref="W216" si="147">SUM($U216, $V216)</f>
        <v>0</v>
      </c>
      <c r="X216">
        <v>0</v>
      </c>
      <c r="Y216">
        <v>0</v>
      </c>
      <c r="Z216">
        <v>0</v>
      </c>
      <c r="AA216">
        <f t="shared" si="139"/>
        <v>0</v>
      </c>
      <c r="AB216">
        <v>0</v>
      </c>
      <c r="AC216">
        <v>0</v>
      </c>
      <c r="AD216">
        <v>0</v>
      </c>
      <c r="AE216">
        <f t="shared" si="145"/>
        <v>0</v>
      </c>
      <c r="AF216">
        <v>0</v>
      </c>
      <c r="AG216">
        <v>0</v>
      </c>
      <c r="AH216">
        <v>0</v>
      </c>
      <c r="AI216">
        <f t="shared" si="146"/>
        <v>0</v>
      </c>
      <c r="AJ216">
        <v>0</v>
      </c>
      <c r="AK216">
        <v>0</v>
      </c>
      <c r="AL216">
        <v>0</v>
      </c>
      <c r="AM216">
        <f t="shared" si="144"/>
        <v>0</v>
      </c>
      <c r="AN216" s="8">
        <f t="shared" si="131"/>
        <v>0</v>
      </c>
      <c r="AO216" s="8">
        <f t="shared" si="130"/>
        <v>1</v>
      </c>
    </row>
    <row r="217" spans="1:41" customFormat="1" x14ac:dyDescent="0.35">
      <c r="A217">
        <v>108</v>
      </c>
      <c r="B217">
        <v>2710</v>
      </c>
      <c r="C217" t="s">
        <v>29</v>
      </c>
      <c r="D217" t="s">
        <v>326</v>
      </c>
      <c r="E217" t="s">
        <v>1562</v>
      </c>
      <c r="F217" s="7">
        <v>41289</v>
      </c>
      <c r="G217">
        <v>0</v>
      </c>
      <c r="H217">
        <v>0</v>
      </c>
      <c r="I217">
        <v>2</v>
      </c>
      <c r="J217">
        <v>710</v>
      </c>
      <c r="K217">
        <v>0</v>
      </c>
      <c r="L217">
        <v>0</v>
      </c>
      <c r="M217">
        <v>0</v>
      </c>
      <c r="N217">
        <v>0</v>
      </c>
      <c r="O217">
        <v>0</v>
      </c>
      <c r="P217">
        <v>0</v>
      </c>
      <c r="Q217">
        <v>0</v>
      </c>
      <c r="R217">
        <v>0</v>
      </c>
      <c r="S217">
        <v>5</v>
      </c>
      <c r="T217">
        <v>1</v>
      </c>
      <c r="U217">
        <v>17</v>
      </c>
      <c r="V217">
        <v>0</v>
      </c>
      <c r="W217">
        <v>1</v>
      </c>
      <c r="X217">
        <v>0</v>
      </c>
      <c r="Y217">
        <v>0</v>
      </c>
      <c r="Z217">
        <v>0</v>
      </c>
      <c r="AA217">
        <f t="shared" si="139"/>
        <v>0</v>
      </c>
      <c r="AB217">
        <v>0</v>
      </c>
      <c r="AC217">
        <v>0</v>
      </c>
      <c r="AD217">
        <v>0</v>
      </c>
      <c r="AE217">
        <f t="shared" si="145"/>
        <v>0</v>
      </c>
      <c r="AF217">
        <v>0</v>
      </c>
      <c r="AG217">
        <v>0</v>
      </c>
      <c r="AH217">
        <v>0</v>
      </c>
      <c r="AI217">
        <f t="shared" si="146"/>
        <v>0</v>
      </c>
      <c r="AJ217">
        <v>0</v>
      </c>
      <c r="AK217">
        <v>0</v>
      </c>
      <c r="AL217">
        <v>0</v>
      </c>
      <c r="AM217">
        <f t="shared" si="144"/>
        <v>0</v>
      </c>
      <c r="AN217" s="8">
        <f t="shared" si="131"/>
        <v>1</v>
      </c>
      <c r="AO217" s="8">
        <f t="shared" si="130"/>
        <v>1</v>
      </c>
    </row>
    <row r="218" spans="1:41" ht="12.75" customHeight="1" x14ac:dyDescent="0.35">
      <c r="A218" s="6">
        <v>109</v>
      </c>
      <c r="B218" s="6">
        <v>2710</v>
      </c>
      <c r="C218" s="6" t="s">
        <v>29</v>
      </c>
      <c r="D218" s="6" t="s">
        <v>326</v>
      </c>
      <c r="E218" s="6" t="s">
        <v>435</v>
      </c>
      <c r="F218" s="9">
        <v>40645</v>
      </c>
      <c r="G218" s="6">
        <v>3</v>
      </c>
      <c r="H218" s="6">
        <v>1</v>
      </c>
      <c r="I218" s="6">
        <v>710</v>
      </c>
      <c r="J218" s="6">
        <v>2</v>
      </c>
      <c r="K218" s="6">
        <v>3</v>
      </c>
      <c r="L218" s="6">
        <v>0</v>
      </c>
      <c r="M218" s="6">
        <v>1</v>
      </c>
      <c r="N218" s="6">
        <v>0</v>
      </c>
      <c r="O218" s="6">
        <v>2</v>
      </c>
      <c r="P218" s="6">
        <v>4</v>
      </c>
      <c r="Q218">
        <v>0</v>
      </c>
      <c r="R218">
        <v>6</v>
      </c>
      <c r="S218">
        <v>5</v>
      </c>
      <c r="T218">
        <v>2</v>
      </c>
      <c r="U218">
        <v>17</v>
      </c>
      <c r="V218">
        <v>0</v>
      </c>
      <c r="W218">
        <v>1</v>
      </c>
      <c r="X218">
        <v>0</v>
      </c>
      <c r="Y218">
        <v>0</v>
      </c>
      <c r="Z218">
        <v>0</v>
      </c>
      <c r="AA218">
        <f t="shared" si="139"/>
        <v>0</v>
      </c>
      <c r="AB218">
        <v>16.399999999999999</v>
      </c>
      <c r="AC218">
        <v>0</v>
      </c>
      <c r="AD218">
        <v>0</v>
      </c>
      <c r="AE218">
        <v>1</v>
      </c>
      <c r="AF218">
        <v>0</v>
      </c>
      <c r="AG218">
        <v>0</v>
      </c>
      <c r="AH218">
        <v>0</v>
      </c>
      <c r="AI218">
        <f t="shared" si="146"/>
        <v>0</v>
      </c>
      <c r="AJ218">
        <v>0</v>
      </c>
      <c r="AK218">
        <v>0</v>
      </c>
      <c r="AL218">
        <v>18.3</v>
      </c>
      <c r="AM218">
        <v>1</v>
      </c>
      <c r="AN218" s="8">
        <f t="shared" si="131"/>
        <v>3</v>
      </c>
      <c r="AO218" s="8">
        <f t="shared" si="130"/>
        <v>2</v>
      </c>
    </row>
    <row r="219" spans="1:41" customFormat="1" x14ac:dyDescent="0.35">
      <c r="A219">
        <v>109</v>
      </c>
      <c r="B219">
        <v>2710</v>
      </c>
      <c r="C219" t="s">
        <v>29</v>
      </c>
      <c r="D219" t="s">
        <v>326</v>
      </c>
      <c r="E219" t="s">
        <v>1562</v>
      </c>
      <c r="F219" s="7">
        <v>41365</v>
      </c>
      <c r="G219">
        <v>0</v>
      </c>
      <c r="H219">
        <v>0</v>
      </c>
      <c r="I219">
        <v>2</v>
      </c>
      <c r="J219">
        <v>710</v>
      </c>
      <c r="K219">
        <v>0</v>
      </c>
      <c r="L219">
        <v>0</v>
      </c>
      <c r="M219">
        <v>0</v>
      </c>
      <c r="N219">
        <v>0</v>
      </c>
      <c r="O219">
        <v>0</v>
      </c>
      <c r="P219">
        <v>0</v>
      </c>
      <c r="Q219">
        <v>0</v>
      </c>
      <c r="R219">
        <v>0</v>
      </c>
      <c r="S219">
        <v>5</v>
      </c>
      <c r="T219">
        <v>1</v>
      </c>
      <c r="U219">
        <v>17</v>
      </c>
      <c r="V219">
        <v>18</v>
      </c>
      <c r="W219">
        <v>2</v>
      </c>
      <c r="X219">
        <v>0</v>
      </c>
      <c r="Y219">
        <v>0</v>
      </c>
      <c r="Z219">
        <v>0</v>
      </c>
      <c r="AA219">
        <f t="shared" si="139"/>
        <v>0</v>
      </c>
      <c r="AB219">
        <v>16.399999999999999</v>
      </c>
      <c r="AC219">
        <v>0</v>
      </c>
      <c r="AD219">
        <v>0</v>
      </c>
      <c r="AE219">
        <v>1</v>
      </c>
      <c r="AF219">
        <v>0</v>
      </c>
      <c r="AG219">
        <v>0</v>
      </c>
      <c r="AH219">
        <v>0</v>
      </c>
      <c r="AI219">
        <f t="shared" si="146"/>
        <v>0</v>
      </c>
      <c r="AJ219">
        <v>0</v>
      </c>
      <c r="AK219">
        <v>0</v>
      </c>
      <c r="AL219">
        <v>0</v>
      </c>
      <c r="AM219">
        <f t="shared" ref="AM219:AM225" si="148">SUM($AJ219+$AK219+$AL219)</f>
        <v>0</v>
      </c>
      <c r="AN219" s="8">
        <f t="shared" si="131"/>
        <v>3</v>
      </c>
      <c r="AO219" s="8">
        <f t="shared" si="130"/>
        <v>1</v>
      </c>
    </row>
    <row r="220" spans="1:41" ht="12.75" customHeight="1" x14ac:dyDescent="0.35">
      <c r="A220" s="6">
        <v>110</v>
      </c>
      <c r="B220" s="6">
        <v>2710</v>
      </c>
      <c r="C220" s="6" t="s">
        <v>29</v>
      </c>
      <c r="D220" s="6" t="s">
        <v>326</v>
      </c>
      <c r="E220" s="6" t="s">
        <v>439</v>
      </c>
      <c r="F220" s="9">
        <v>40854.01</v>
      </c>
      <c r="G220" s="6">
        <v>4.4000000000000004</v>
      </c>
      <c r="H220" s="6">
        <v>2</v>
      </c>
      <c r="I220" s="6">
        <v>710</v>
      </c>
      <c r="J220" s="6">
        <v>2</v>
      </c>
      <c r="K220" s="6">
        <v>1</v>
      </c>
      <c r="L220" s="6">
        <v>0</v>
      </c>
      <c r="M220" s="6">
        <v>1</v>
      </c>
      <c r="N220" s="6">
        <v>0</v>
      </c>
      <c r="O220" s="6">
        <v>1</v>
      </c>
      <c r="P220" s="6">
        <v>3</v>
      </c>
      <c r="Q220">
        <v>0</v>
      </c>
      <c r="R220">
        <v>6</v>
      </c>
      <c r="S220">
        <v>0</v>
      </c>
      <c r="T220">
        <v>1</v>
      </c>
      <c r="U220">
        <v>0</v>
      </c>
      <c r="V220">
        <v>0</v>
      </c>
      <c r="W220">
        <f t="shared" ref="W220" si="149">SUM($U220, $V220)</f>
        <v>0</v>
      </c>
      <c r="X220">
        <v>0</v>
      </c>
      <c r="Y220">
        <v>0</v>
      </c>
      <c r="Z220">
        <v>0</v>
      </c>
      <c r="AA220">
        <f t="shared" si="139"/>
        <v>0</v>
      </c>
      <c r="AB220">
        <v>0</v>
      </c>
      <c r="AC220">
        <v>0</v>
      </c>
      <c r="AD220">
        <v>0</v>
      </c>
      <c r="AE220">
        <f t="shared" ref="AE220" si="150">SUM($AB220+$AC220+$AD220)</f>
        <v>0</v>
      </c>
      <c r="AF220">
        <v>0</v>
      </c>
      <c r="AG220">
        <v>0</v>
      </c>
      <c r="AH220">
        <v>0</v>
      </c>
      <c r="AI220">
        <f t="shared" si="146"/>
        <v>0</v>
      </c>
      <c r="AJ220">
        <v>0</v>
      </c>
      <c r="AK220">
        <v>0</v>
      </c>
      <c r="AL220">
        <v>0</v>
      </c>
      <c r="AM220">
        <f t="shared" si="148"/>
        <v>0</v>
      </c>
      <c r="AN220" s="8">
        <f t="shared" si="131"/>
        <v>0</v>
      </c>
      <c r="AO220" s="8">
        <f t="shared" si="130"/>
        <v>1</v>
      </c>
    </row>
    <row r="221" spans="1:41" customFormat="1" x14ac:dyDescent="0.35">
      <c r="A221">
        <v>110</v>
      </c>
      <c r="B221">
        <v>2710</v>
      </c>
      <c r="C221" t="s">
        <v>29</v>
      </c>
      <c r="D221" t="s">
        <v>326</v>
      </c>
      <c r="E221" t="s">
        <v>1562</v>
      </c>
      <c r="F221" s="7">
        <v>41541</v>
      </c>
      <c r="G221">
        <v>0</v>
      </c>
      <c r="H221">
        <v>0</v>
      </c>
      <c r="I221">
        <v>2</v>
      </c>
      <c r="J221">
        <v>710</v>
      </c>
      <c r="K221">
        <v>0</v>
      </c>
      <c r="L221">
        <v>0</v>
      </c>
      <c r="M221">
        <v>0</v>
      </c>
      <c r="N221">
        <v>0</v>
      </c>
      <c r="O221">
        <v>0</v>
      </c>
      <c r="P221">
        <v>0</v>
      </c>
      <c r="Q221">
        <v>0</v>
      </c>
      <c r="R221">
        <v>6</v>
      </c>
      <c r="S221">
        <v>5</v>
      </c>
      <c r="T221">
        <v>2</v>
      </c>
      <c r="U221">
        <v>17</v>
      </c>
      <c r="V221">
        <v>0</v>
      </c>
      <c r="W221">
        <v>1</v>
      </c>
      <c r="X221">
        <v>4.4000000000000004</v>
      </c>
      <c r="Y221">
        <v>0</v>
      </c>
      <c r="Z221">
        <v>0</v>
      </c>
      <c r="AA221">
        <v>1</v>
      </c>
      <c r="AB221">
        <v>16.399999999999999</v>
      </c>
      <c r="AC221">
        <v>0</v>
      </c>
      <c r="AD221">
        <v>0</v>
      </c>
      <c r="AE221">
        <v>1</v>
      </c>
      <c r="AF221">
        <v>0</v>
      </c>
      <c r="AG221">
        <v>0</v>
      </c>
      <c r="AH221">
        <v>0</v>
      </c>
      <c r="AI221">
        <f t="shared" si="146"/>
        <v>0</v>
      </c>
      <c r="AJ221">
        <v>0</v>
      </c>
      <c r="AK221">
        <v>0</v>
      </c>
      <c r="AL221">
        <v>0</v>
      </c>
      <c r="AM221">
        <f t="shared" si="148"/>
        <v>0</v>
      </c>
      <c r="AN221" s="8">
        <f t="shared" si="131"/>
        <v>2</v>
      </c>
      <c r="AO221" s="8">
        <f t="shared" si="130"/>
        <v>3</v>
      </c>
    </row>
    <row r="222" spans="1:41" ht="12.75" customHeight="1" x14ac:dyDescent="0.35">
      <c r="A222" s="6">
        <v>111</v>
      </c>
      <c r="B222" s="6">
        <v>2710</v>
      </c>
      <c r="C222" s="6" t="s">
        <v>29</v>
      </c>
      <c r="D222" s="6" t="s">
        <v>326</v>
      </c>
      <c r="E222" s="6" t="s">
        <v>443</v>
      </c>
      <c r="F222" s="9">
        <v>40943.01</v>
      </c>
      <c r="G222" s="6">
        <v>3</v>
      </c>
      <c r="H222" s="6">
        <v>1</v>
      </c>
      <c r="I222" s="6">
        <v>710</v>
      </c>
      <c r="J222" s="6">
        <v>2</v>
      </c>
      <c r="K222" s="6">
        <v>3</v>
      </c>
      <c r="L222" s="6">
        <v>0</v>
      </c>
      <c r="M222" s="6">
        <v>1</v>
      </c>
      <c r="N222" s="6">
        <v>0</v>
      </c>
      <c r="O222" s="6">
        <v>2</v>
      </c>
      <c r="P222" s="6">
        <v>3</v>
      </c>
      <c r="Q222">
        <v>0</v>
      </c>
      <c r="R222">
        <v>6</v>
      </c>
      <c r="S222">
        <v>5</v>
      </c>
      <c r="T222">
        <v>2</v>
      </c>
      <c r="U222">
        <v>0</v>
      </c>
      <c r="V222">
        <v>18</v>
      </c>
      <c r="W222">
        <v>1</v>
      </c>
      <c r="X222">
        <v>0</v>
      </c>
      <c r="Y222">
        <v>0</v>
      </c>
      <c r="Z222">
        <v>0</v>
      </c>
      <c r="AA222">
        <f t="shared" ref="AA222:AA244" si="151">SUM($X222+$Y222+$Z222)</f>
        <v>0</v>
      </c>
      <c r="AB222">
        <v>0</v>
      </c>
      <c r="AC222">
        <v>0</v>
      </c>
      <c r="AD222">
        <v>0</v>
      </c>
      <c r="AE222">
        <f t="shared" ref="AE222:AE226" si="152">SUM($AB222+$AC222+$AD222)</f>
        <v>0</v>
      </c>
      <c r="AF222">
        <v>0</v>
      </c>
      <c r="AG222">
        <v>0</v>
      </c>
      <c r="AH222">
        <v>0</v>
      </c>
      <c r="AI222">
        <f t="shared" si="146"/>
        <v>0</v>
      </c>
      <c r="AJ222">
        <v>0</v>
      </c>
      <c r="AK222">
        <v>0</v>
      </c>
      <c r="AL222">
        <v>0</v>
      </c>
      <c r="AM222">
        <f t="shared" si="148"/>
        <v>0</v>
      </c>
      <c r="AN222" s="8">
        <f t="shared" si="131"/>
        <v>1</v>
      </c>
      <c r="AO222" s="8">
        <f t="shared" si="130"/>
        <v>2</v>
      </c>
    </row>
    <row r="223" spans="1:41" customFormat="1" x14ac:dyDescent="0.35">
      <c r="A223">
        <v>111</v>
      </c>
      <c r="B223">
        <v>2710</v>
      </c>
      <c r="C223" t="s">
        <v>29</v>
      </c>
      <c r="D223" t="s">
        <v>326</v>
      </c>
      <c r="E223" t="s">
        <v>1562</v>
      </c>
      <c r="F223" s="7">
        <v>41700</v>
      </c>
      <c r="G223">
        <v>0</v>
      </c>
      <c r="H223">
        <v>0</v>
      </c>
      <c r="I223">
        <v>2</v>
      </c>
      <c r="J223">
        <v>710</v>
      </c>
      <c r="K223">
        <v>0</v>
      </c>
      <c r="L223">
        <v>0</v>
      </c>
      <c r="M223">
        <v>0</v>
      </c>
      <c r="N223">
        <v>0</v>
      </c>
      <c r="O223">
        <v>0</v>
      </c>
      <c r="P223">
        <v>0</v>
      </c>
      <c r="Q223">
        <v>0</v>
      </c>
      <c r="R223">
        <v>6</v>
      </c>
      <c r="S223">
        <v>5</v>
      </c>
      <c r="T223">
        <v>2</v>
      </c>
      <c r="U223">
        <v>0</v>
      </c>
      <c r="V223">
        <v>0</v>
      </c>
      <c r="W223">
        <f t="shared" ref="W223:W224" si="153">SUM($U223, $V223)</f>
        <v>0</v>
      </c>
      <c r="X223">
        <v>0</v>
      </c>
      <c r="Y223">
        <v>0</v>
      </c>
      <c r="Z223">
        <v>0</v>
      </c>
      <c r="AA223">
        <f t="shared" si="151"/>
        <v>0</v>
      </c>
      <c r="AB223">
        <v>0</v>
      </c>
      <c r="AC223">
        <v>0</v>
      </c>
      <c r="AD223">
        <v>0</v>
      </c>
      <c r="AE223">
        <f t="shared" si="152"/>
        <v>0</v>
      </c>
      <c r="AF223">
        <v>0</v>
      </c>
      <c r="AG223">
        <v>0</v>
      </c>
      <c r="AH223">
        <v>0</v>
      </c>
      <c r="AI223">
        <f t="shared" si="146"/>
        <v>0</v>
      </c>
      <c r="AJ223">
        <v>0</v>
      </c>
      <c r="AK223">
        <v>0</v>
      </c>
      <c r="AL223">
        <v>0</v>
      </c>
      <c r="AM223">
        <f t="shared" si="148"/>
        <v>0</v>
      </c>
      <c r="AN223" s="8">
        <f t="shared" si="131"/>
        <v>0</v>
      </c>
      <c r="AO223" s="8">
        <f t="shared" si="130"/>
        <v>2</v>
      </c>
    </row>
    <row r="224" spans="1:41" ht="12.75" customHeight="1" x14ac:dyDescent="0.35">
      <c r="A224" s="6">
        <v>112</v>
      </c>
      <c r="B224" s="6">
        <v>2710</v>
      </c>
      <c r="C224" s="6" t="s">
        <v>29</v>
      </c>
      <c r="D224" s="6" t="s">
        <v>326</v>
      </c>
      <c r="E224" s="6" t="s">
        <v>447</v>
      </c>
      <c r="F224" s="9">
        <v>41153.01</v>
      </c>
      <c r="G224" s="6">
        <v>3</v>
      </c>
      <c r="H224" s="6">
        <v>2</v>
      </c>
      <c r="I224" s="6">
        <v>710</v>
      </c>
      <c r="J224" s="6">
        <v>2</v>
      </c>
      <c r="K224" s="6">
        <v>2</v>
      </c>
      <c r="L224" s="6">
        <v>0</v>
      </c>
      <c r="M224" s="6">
        <v>1</v>
      </c>
      <c r="N224" s="6">
        <v>0</v>
      </c>
      <c r="O224" s="6">
        <v>2</v>
      </c>
      <c r="P224" s="6">
        <v>3</v>
      </c>
      <c r="Q224">
        <v>0</v>
      </c>
      <c r="R224">
        <v>6</v>
      </c>
      <c r="S224">
        <v>5</v>
      </c>
      <c r="T224">
        <v>2</v>
      </c>
      <c r="U224">
        <v>0</v>
      </c>
      <c r="V224">
        <v>0</v>
      </c>
      <c r="W224">
        <f t="shared" si="153"/>
        <v>0</v>
      </c>
      <c r="X224">
        <v>0</v>
      </c>
      <c r="Y224">
        <v>0</v>
      </c>
      <c r="Z224">
        <v>0</v>
      </c>
      <c r="AA224">
        <f t="shared" si="151"/>
        <v>0</v>
      </c>
      <c r="AB224">
        <v>0</v>
      </c>
      <c r="AC224">
        <v>0</v>
      </c>
      <c r="AD224">
        <v>0</v>
      </c>
      <c r="AE224">
        <f t="shared" si="152"/>
        <v>0</v>
      </c>
      <c r="AF224">
        <v>0</v>
      </c>
      <c r="AG224">
        <v>0</v>
      </c>
      <c r="AH224">
        <v>0</v>
      </c>
      <c r="AI224">
        <f t="shared" si="146"/>
        <v>0</v>
      </c>
      <c r="AJ224">
        <v>0</v>
      </c>
      <c r="AK224">
        <v>0</v>
      </c>
      <c r="AL224">
        <v>0</v>
      </c>
      <c r="AM224">
        <f t="shared" si="148"/>
        <v>0</v>
      </c>
      <c r="AN224" s="8">
        <f t="shared" si="131"/>
        <v>0</v>
      </c>
      <c r="AO224" s="8">
        <f t="shared" si="130"/>
        <v>2</v>
      </c>
    </row>
    <row r="225" spans="1:41" customFormat="1" x14ac:dyDescent="0.35">
      <c r="A225">
        <v>112</v>
      </c>
      <c r="B225">
        <v>2710</v>
      </c>
      <c r="C225" t="s">
        <v>29</v>
      </c>
      <c r="D225" t="s">
        <v>326</v>
      </c>
      <c r="E225" t="s">
        <v>1562</v>
      </c>
      <c r="F225" s="7">
        <v>41791</v>
      </c>
      <c r="G225">
        <v>0</v>
      </c>
      <c r="H225">
        <v>0</v>
      </c>
      <c r="I225">
        <v>2</v>
      </c>
      <c r="J225">
        <v>710</v>
      </c>
      <c r="K225">
        <v>0</v>
      </c>
      <c r="L225">
        <v>0</v>
      </c>
      <c r="M225">
        <v>0</v>
      </c>
      <c r="N225">
        <v>0</v>
      </c>
      <c r="O225">
        <v>0</v>
      </c>
      <c r="P225">
        <v>0</v>
      </c>
      <c r="Q225">
        <v>0</v>
      </c>
      <c r="R225">
        <v>0</v>
      </c>
      <c r="S225">
        <v>5</v>
      </c>
      <c r="T225">
        <v>1</v>
      </c>
      <c r="U225">
        <v>17</v>
      </c>
      <c r="V225">
        <v>18</v>
      </c>
      <c r="W225">
        <v>2</v>
      </c>
      <c r="X225">
        <v>0</v>
      </c>
      <c r="Y225">
        <v>0</v>
      </c>
      <c r="Z225">
        <v>0</v>
      </c>
      <c r="AA225">
        <f t="shared" si="151"/>
        <v>0</v>
      </c>
      <c r="AB225">
        <v>0</v>
      </c>
      <c r="AC225">
        <v>0</v>
      </c>
      <c r="AD225">
        <v>0</v>
      </c>
      <c r="AE225">
        <f t="shared" si="152"/>
        <v>0</v>
      </c>
      <c r="AF225">
        <v>0</v>
      </c>
      <c r="AG225">
        <v>0</v>
      </c>
      <c r="AH225">
        <v>0</v>
      </c>
      <c r="AI225">
        <f t="shared" si="146"/>
        <v>0</v>
      </c>
      <c r="AJ225">
        <v>0</v>
      </c>
      <c r="AK225">
        <v>0</v>
      </c>
      <c r="AL225">
        <v>0</v>
      </c>
      <c r="AM225">
        <f t="shared" si="148"/>
        <v>0</v>
      </c>
      <c r="AN225" s="8">
        <f t="shared" si="131"/>
        <v>2</v>
      </c>
      <c r="AO225" s="8">
        <f t="shared" si="130"/>
        <v>1</v>
      </c>
    </row>
    <row r="226" spans="1:41" ht="12.75" customHeight="1" x14ac:dyDescent="0.35">
      <c r="A226" s="6">
        <v>113</v>
      </c>
      <c r="B226" s="6">
        <v>2710</v>
      </c>
      <c r="C226" s="6" t="s">
        <v>29</v>
      </c>
      <c r="D226" s="6" t="s">
        <v>326</v>
      </c>
      <c r="E226" s="6" t="s">
        <v>451</v>
      </c>
      <c r="F226" s="9">
        <v>41208.01</v>
      </c>
      <c r="G226" s="6">
        <v>3</v>
      </c>
      <c r="H226" s="6">
        <v>1</v>
      </c>
      <c r="I226" s="6">
        <v>710</v>
      </c>
      <c r="J226" s="6">
        <v>2</v>
      </c>
      <c r="K226" s="6">
        <v>1</v>
      </c>
      <c r="L226" s="6">
        <v>1</v>
      </c>
      <c r="M226" s="6">
        <v>1</v>
      </c>
      <c r="N226" s="6">
        <v>0</v>
      </c>
      <c r="O226" s="6">
        <v>2</v>
      </c>
      <c r="P226" s="6">
        <v>2</v>
      </c>
      <c r="Q226">
        <v>0</v>
      </c>
      <c r="R226">
        <v>6</v>
      </c>
      <c r="S226">
        <v>0</v>
      </c>
      <c r="T226">
        <v>1</v>
      </c>
      <c r="U226">
        <v>17</v>
      </c>
      <c r="V226">
        <v>18</v>
      </c>
      <c r="W226">
        <v>2</v>
      </c>
      <c r="X226">
        <v>0</v>
      </c>
      <c r="Y226">
        <v>0</v>
      </c>
      <c r="Z226">
        <v>0</v>
      </c>
      <c r="AA226">
        <f t="shared" si="151"/>
        <v>0</v>
      </c>
      <c r="AB226">
        <v>0</v>
      </c>
      <c r="AC226">
        <v>0</v>
      </c>
      <c r="AD226">
        <v>0</v>
      </c>
      <c r="AE226">
        <f t="shared" si="152"/>
        <v>0</v>
      </c>
      <c r="AF226">
        <v>0</v>
      </c>
      <c r="AG226">
        <v>0</v>
      </c>
      <c r="AH226">
        <v>0</v>
      </c>
      <c r="AI226">
        <f t="shared" si="146"/>
        <v>0</v>
      </c>
      <c r="AJ226">
        <v>0</v>
      </c>
      <c r="AK226">
        <v>17.399999999999999</v>
      </c>
      <c r="AL226">
        <v>0</v>
      </c>
      <c r="AM226">
        <v>1</v>
      </c>
      <c r="AN226" s="8">
        <f t="shared" si="131"/>
        <v>3</v>
      </c>
      <c r="AO226" s="8">
        <f t="shared" si="130"/>
        <v>1</v>
      </c>
    </row>
    <row r="227" spans="1:41" customFormat="1" x14ac:dyDescent="0.35">
      <c r="A227">
        <v>113</v>
      </c>
      <c r="B227">
        <v>2710</v>
      </c>
      <c r="C227" t="s">
        <v>29</v>
      </c>
      <c r="D227" t="s">
        <v>326</v>
      </c>
      <c r="E227" t="s">
        <v>1562</v>
      </c>
      <c r="F227" s="7">
        <v>41913</v>
      </c>
      <c r="G227">
        <v>0</v>
      </c>
      <c r="H227">
        <v>0</v>
      </c>
      <c r="I227">
        <v>2</v>
      </c>
      <c r="J227">
        <v>710</v>
      </c>
      <c r="K227">
        <v>0</v>
      </c>
      <c r="L227">
        <v>0</v>
      </c>
      <c r="M227">
        <v>0</v>
      </c>
      <c r="N227">
        <v>0</v>
      </c>
      <c r="O227">
        <v>0</v>
      </c>
      <c r="P227">
        <v>0</v>
      </c>
      <c r="Q227">
        <v>0</v>
      </c>
      <c r="R227">
        <v>0</v>
      </c>
      <c r="S227">
        <v>5</v>
      </c>
      <c r="T227">
        <v>1</v>
      </c>
      <c r="U227">
        <v>0</v>
      </c>
      <c r="V227">
        <v>0</v>
      </c>
      <c r="W227">
        <f t="shared" ref="W227" si="154">SUM($U227, $V227)</f>
        <v>0</v>
      </c>
      <c r="X227">
        <v>0</v>
      </c>
      <c r="Y227">
        <v>0</v>
      </c>
      <c r="Z227">
        <v>0</v>
      </c>
      <c r="AA227">
        <f t="shared" si="151"/>
        <v>0</v>
      </c>
      <c r="AB227">
        <v>16.399999999999999</v>
      </c>
      <c r="AC227">
        <v>0</v>
      </c>
      <c r="AD227">
        <v>0</v>
      </c>
      <c r="AE227">
        <v>1</v>
      </c>
      <c r="AF227">
        <v>0</v>
      </c>
      <c r="AG227">
        <v>0</v>
      </c>
      <c r="AH227">
        <v>0</v>
      </c>
      <c r="AI227">
        <f t="shared" si="146"/>
        <v>0</v>
      </c>
      <c r="AJ227">
        <v>0</v>
      </c>
      <c r="AK227">
        <v>0</v>
      </c>
      <c r="AL227">
        <v>0</v>
      </c>
      <c r="AM227">
        <f t="shared" ref="AM227:AM249" si="155">SUM($AJ227+$AK227+$AL227)</f>
        <v>0</v>
      </c>
      <c r="AN227" s="8">
        <f t="shared" si="131"/>
        <v>1</v>
      </c>
      <c r="AO227" s="8">
        <f t="shared" si="130"/>
        <v>1</v>
      </c>
    </row>
    <row r="228" spans="1:41" ht="12.75" customHeight="1" x14ac:dyDescent="0.35">
      <c r="A228" s="6">
        <v>114</v>
      </c>
      <c r="B228" s="6">
        <v>2710</v>
      </c>
      <c r="C228" s="6" t="s">
        <v>29</v>
      </c>
      <c r="D228" s="6" t="s">
        <v>326</v>
      </c>
      <c r="E228" s="6" t="s">
        <v>455</v>
      </c>
      <c r="F228" s="9">
        <v>41289.01</v>
      </c>
      <c r="G228" s="6">
        <v>3</v>
      </c>
      <c r="H228" s="6">
        <v>3</v>
      </c>
      <c r="I228" s="6">
        <v>710</v>
      </c>
      <c r="J228" s="6">
        <v>2</v>
      </c>
      <c r="K228" s="6">
        <v>2</v>
      </c>
      <c r="L228" s="6">
        <v>0</v>
      </c>
      <c r="M228" s="6">
        <v>1</v>
      </c>
      <c r="N228" s="6">
        <v>0</v>
      </c>
      <c r="O228" s="6">
        <v>2</v>
      </c>
      <c r="P228" s="6">
        <v>4</v>
      </c>
      <c r="Q228">
        <v>0</v>
      </c>
      <c r="R228">
        <v>6</v>
      </c>
      <c r="S228">
        <v>0</v>
      </c>
      <c r="T228">
        <v>1</v>
      </c>
      <c r="U228">
        <v>17</v>
      </c>
      <c r="V228">
        <v>18</v>
      </c>
      <c r="W228">
        <v>2</v>
      </c>
      <c r="X228">
        <v>0</v>
      </c>
      <c r="Y228">
        <v>0</v>
      </c>
      <c r="Z228">
        <v>0</v>
      </c>
      <c r="AA228">
        <f t="shared" si="151"/>
        <v>0</v>
      </c>
      <c r="AB228">
        <v>0</v>
      </c>
      <c r="AC228">
        <v>0</v>
      </c>
      <c r="AD228">
        <v>0</v>
      </c>
      <c r="AE228">
        <f t="shared" ref="AE228:AE229" si="156">SUM($AB228+$AC228+$AD228)</f>
        <v>0</v>
      </c>
      <c r="AF228">
        <v>0</v>
      </c>
      <c r="AG228">
        <v>0</v>
      </c>
      <c r="AH228">
        <v>0</v>
      </c>
      <c r="AI228">
        <f t="shared" si="146"/>
        <v>0</v>
      </c>
      <c r="AJ228">
        <v>0</v>
      </c>
      <c r="AK228">
        <v>0</v>
      </c>
      <c r="AL228">
        <v>0</v>
      </c>
      <c r="AM228">
        <f t="shared" si="155"/>
        <v>0</v>
      </c>
      <c r="AN228" s="8">
        <f t="shared" si="131"/>
        <v>2</v>
      </c>
      <c r="AO228" s="8">
        <f t="shared" si="130"/>
        <v>1</v>
      </c>
    </row>
    <row r="229" spans="1:41" customFormat="1" x14ac:dyDescent="0.35">
      <c r="A229">
        <v>114</v>
      </c>
      <c r="B229">
        <v>2710</v>
      </c>
      <c r="C229" t="s">
        <v>29</v>
      </c>
      <c r="D229" t="s">
        <v>326</v>
      </c>
      <c r="E229" t="s">
        <v>1562</v>
      </c>
      <c r="F229" s="7">
        <v>41951</v>
      </c>
      <c r="G229">
        <v>0</v>
      </c>
      <c r="H229">
        <v>0</v>
      </c>
      <c r="I229">
        <v>2</v>
      </c>
      <c r="J229">
        <v>710</v>
      </c>
      <c r="K229">
        <v>0</v>
      </c>
      <c r="L229">
        <v>0</v>
      </c>
      <c r="M229">
        <v>0</v>
      </c>
      <c r="N229">
        <v>0</v>
      </c>
      <c r="O229">
        <v>0</v>
      </c>
      <c r="P229">
        <v>0</v>
      </c>
      <c r="Q229">
        <v>0</v>
      </c>
      <c r="R229">
        <v>6</v>
      </c>
      <c r="S229">
        <v>5</v>
      </c>
      <c r="T229">
        <v>2</v>
      </c>
      <c r="U229">
        <v>17</v>
      </c>
      <c r="V229">
        <v>18</v>
      </c>
      <c r="W229">
        <v>2</v>
      </c>
      <c r="X229">
        <v>0</v>
      </c>
      <c r="Y229">
        <v>0</v>
      </c>
      <c r="Z229">
        <v>0</v>
      </c>
      <c r="AA229">
        <f t="shared" si="151"/>
        <v>0</v>
      </c>
      <c r="AB229">
        <v>0</v>
      </c>
      <c r="AC229">
        <v>0</v>
      </c>
      <c r="AD229">
        <v>0</v>
      </c>
      <c r="AE229">
        <f t="shared" si="156"/>
        <v>0</v>
      </c>
      <c r="AF229">
        <v>0</v>
      </c>
      <c r="AG229">
        <v>2.8</v>
      </c>
      <c r="AH229">
        <v>0</v>
      </c>
      <c r="AI229">
        <v>1</v>
      </c>
      <c r="AJ229">
        <v>0</v>
      </c>
      <c r="AK229">
        <v>0</v>
      </c>
      <c r="AL229">
        <v>0</v>
      </c>
      <c r="AM229">
        <f t="shared" si="155"/>
        <v>0</v>
      </c>
      <c r="AN229" s="8">
        <f t="shared" si="131"/>
        <v>2</v>
      </c>
      <c r="AO229" s="8">
        <f t="shared" si="130"/>
        <v>3</v>
      </c>
    </row>
    <row r="230" spans="1:41" ht="12.75" customHeight="1" x14ac:dyDescent="0.35">
      <c r="A230" s="6">
        <v>115</v>
      </c>
      <c r="B230" s="6">
        <v>2710</v>
      </c>
      <c r="C230" s="6" t="s">
        <v>29</v>
      </c>
      <c r="D230" s="6" t="s">
        <v>326</v>
      </c>
      <c r="E230" s="6" t="s">
        <v>459</v>
      </c>
      <c r="F230" s="9">
        <v>41365.01</v>
      </c>
      <c r="G230" s="6">
        <v>3</v>
      </c>
      <c r="H230" s="6">
        <v>1</v>
      </c>
      <c r="I230" s="6">
        <v>710</v>
      </c>
      <c r="J230" s="6">
        <v>2</v>
      </c>
      <c r="K230" s="6">
        <v>2</v>
      </c>
      <c r="L230" s="6">
        <v>0</v>
      </c>
      <c r="M230" s="6">
        <v>1</v>
      </c>
      <c r="N230" s="6">
        <v>0</v>
      </c>
      <c r="O230" s="6">
        <v>2</v>
      </c>
      <c r="P230" s="6">
        <v>1</v>
      </c>
      <c r="Q230">
        <v>0</v>
      </c>
      <c r="R230">
        <v>0</v>
      </c>
      <c r="S230">
        <v>5</v>
      </c>
      <c r="T230">
        <v>1</v>
      </c>
      <c r="U230">
        <v>17</v>
      </c>
      <c r="V230">
        <v>0</v>
      </c>
      <c r="W230">
        <v>1</v>
      </c>
      <c r="X230">
        <v>0</v>
      </c>
      <c r="Y230">
        <v>0</v>
      </c>
      <c r="Z230">
        <v>0</v>
      </c>
      <c r="AA230">
        <f t="shared" si="151"/>
        <v>0</v>
      </c>
      <c r="AB230">
        <v>16.399999999999999</v>
      </c>
      <c r="AC230">
        <v>0</v>
      </c>
      <c r="AD230">
        <v>0</v>
      </c>
      <c r="AE230">
        <v>1</v>
      </c>
      <c r="AF230">
        <v>3</v>
      </c>
      <c r="AG230">
        <v>0</v>
      </c>
      <c r="AH230">
        <v>0</v>
      </c>
      <c r="AI230">
        <v>1</v>
      </c>
      <c r="AJ230">
        <v>0</v>
      </c>
      <c r="AK230">
        <v>0</v>
      </c>
      <c r="AL230">
        <v>0</v>
      </c>
      <c r="AM230">
        <f t="shared" si="155"/>
        <v>0</v>
      </c>
      <c r="AN230" s="8">
        <f t="shared" si="131"/>
        <v>2</v>
      </c>
      <c r="AO230" s="8">
        <f t="shared" si="130"/>
        <v>2</v>
      </c>
    </row>
    <row r="231" spans="1:41" customFormat="1" x14ac:dyDescent="0.35">
      <c r="A231">
        <v>115</v>
      </c>
      <c r="B231">
        <v>2710</v>
      </c>
      <c r="C231" t="s">
        <v>29</v>
      </c>
      <c r="D231" t="s">
        <v>326</v>
      </c>
      <c r="E231" t="s">
        <v>1562</v>
      </c>
      <c r="F231" s="7">
        <v>41983</v>
      </c>
      <c r="G231">
        <v>0</v>
      </c>
      <c r="H231">
        <v>0</v>
      </c>
      <c r="I231">
        <v>2</v>
      </c>
      <c r="J231">
        <v>710</v>
      </c>
      <c r="K231">
        <v>0</v>
      </c>
      <c r="L231">
        <v>0</v>
      </c>
      <c r="M231">
        <v>0</v>
      </c>
      <c r="N231">
        <v>0</v>
      </c>
      <c r="O231">
        <v>0</v>
      </c>
      <c r="P231">
        <v>0</v>
      </c>
      <c r="Q231">
        <v>0</v>
      </c>
      <c r="R231">
        <v>6</v>
      </c>
      <c r="S231">
        <v>5</v>
      </c>
      <c r="T231">
        <v>2</v>
      </c>
      <c r="U231">
        <v>17</v>
      </c>
      <c r="V231">
        <v>18</v>
      </c>
      <c r="W231">
        <v>2</v>
      </c>
      <c r="X231">
        <v>0</v>
      </c>
      <c r="Y231">
        <v>0</v>
      </c>
      <c r="Z231">
        <v>0</v>
      </c>
      <c r="AA231">
        <f t="shared" si="151"/>
        <v>0</v>
      </c>
      <c r="AB231">
        <v>0</v>
      </c>
      <c r="AC231">
        <v>0</v>
      </c>
      <c r="AD231">
        <v>0</v>
      </c>
      <c r="AE231">
        <f t="shared" ref="AE231:AE243" si="157">SUM($AB231+$AC231+$AD231)</f>
        <v>0</v>
      </c>
      <c r="AF231">
        <v>0</v>
      </c>
      <c r="AG231">
        <v>2.8</v>
      </c>
      <c r="AH231">
        <v>0</v>
      </c>
      <c r="AI231">
        <v>1</v>
      </c>
      <c r="AJ231">
        <v>0</v>
      </c>
      <c r="AK231">
        <v>0</v>
      </c>
      <c r="AL231">
        <v>0</v>
      </c>
      <c r="AM231">
        <f t="shared" si="155"/>
        <v>0</v>
      </c>
      <c r="AN231" s="8">
        <f t="shared" si="131"/>
        <v>2</v>
      </c>
      <c r="AO231" s="8">
        <f t="shared" si="130"/>
        <v>3</v>
      </c>
    </row>
    <row r="232" spans="1:41" ht="12.75" customHeight="1" x14ac:dyDescent="0.35">
      <c r="A232" s="6">
        <v>116</v>
      </c>
      <c r="B232" s="6">
        <v>2710</v>
      </c>
      <c r="C232" s="6" t="s">
        <v>29</v>
      </c>
      <c r="D232" s="6" t="s">
        <v>326</v>
      </c>
      <c r="E232" s="6" t="s">
        <v>463</v>
      </c>
      <c r="F232" s="9">
        <v>41541.01</v>
      </c>
      <c r="G232" s="6">
        <v>3</v>
      </c>
      <c r="H232" s="6">
        <v>2</v>
      </c>
      <c r="I232" s="6">
        <v>710</v>
      </c>
      <c r="J232" s="6">
        <v>2</v>
      </c>
      <c r="K232" s="6">
        <v>2</v>
      </c>
      <c r="L232" s="6">
        <v>0</v>
      </c>
      <c r="M232" s="6">
        <v>1</v>
      </c>
      <c r="N232" s="6">
        <v>0</v>
      </c>
      <c r="O232" s="6">
        <v>2</v>
      </c>
      <c r="P232" s="6">
        <v>3</v>
      </c>
      <c r="Q232">
        <v>0</v>
      </c>
      <c r="R232">
        <v>0</v>
      </c>
      <c r="S232">
        <v>5</v>
      </c>
      <c r="T232">
        <v>1</v>
      </c>
      <c r="U232">
        <v>17</v>
      </c>
      <c r="V232">
        <v>18</v>
      </c>
      <c r="W232">
        <v>2</v>
      </c>
      <c r="X232">
        <v>0</v>
      </c>
      <c r="Y232">
        <v>0</v>
      </c>
      <c r="Z232">
        <v>0</v>
      </c>
      <c r="AA232">
        <f t="shared" si="151"/>
        <v>0</v>
      </c>
      <c r="AB232">
        <v>0</v>
      </c>
      <c r="AC232">
        <v>0</v>
      </c>
      <c r="AD232">
        <v>0</v>
      </c>
      <c r="AE232">
        <f t="shared" si="157"/>
        <v>0</v>
      </c>
      <c r="AF232">
        <v>0</v>
      </c>
      <c r="AG232">
        <v>2.8</v>
      </c>
      <c r="AH232">
        <v>0</v>
      </c>
      <c r="AI232">
        <v>1</v>
      </c>
      <c r="AJ232">
        <v>0</v>
      </c>
      <c r="AK232">
        <v>0</v>
      </c>
      <c r="AL232">
        <v>0</v>
      </c>
      <c r="AM232">
        <f t="shared" si="155"/>
        <v>0</v>
      </c>
      <c r="AN232" s="8">
        <f t="shared" si="131"/>
        <v>2</v>
      </c>
      <c r="AO232" s="8">
        <f t="shared" si="130"/>
        <v>2</v>
      </c>
    </row>
    <row r="233" spans="1:41" customFormat="1" x14ac:dyDescent="0.35">
      <c r="A233">
        <v>116</v>
      </c>
      <c r="B233">
        <v>2710</v>
      </c>
      <c r="C233" t="s">
        <v>29</v>
      </c>
      <c r="D233" t="s">
        <v>326</v>
      </c>
      <c r="E233" t="s">
        <v>1562</v>
      </c>
      <c r="F233" s="7">
        <v>42125</v>
      </c>
      <c r="G233">
        <v>0</v>
      </c>
      <c r="H233">
        <v>0</v>
      </c>
      <c r="I233">
        <v>2</v>
      </c>
      <c r="J233">
        <v>710</v>
      </c>
      <c r="K233">
        <v>0</v>
      </c>
      <c r="L233">
        <v>0</v>
      </c>
      <c r="M233">
        <v>0</v>
      </c>
      <c r="N233">
        <v>0</v>
      </c>
      <c r="O233">
        <v>0</v>
      </c>
      <c r="P233">
        <v>0</v>
      </c>
      <c r="Q233">
        <v>0</v>
      </c>
      <c r="R233">
        <v>6</v>
      </c>
      <c r="S233">
        <v>5</v>
      </c>
      <c r="T233">
        <v>2</v>
      </c>
      <c r="U233">
        <v>0</v>
      </c>
      <c r="V233">
        <v>18</v>
      </c>
      <c r="W233">
        <v>1</v>
      </c>
      <c r="X233">
        <v>0</v>
      </c>
      <c r="Y233">
        <v>0</v>
      </c>
      <c r="Z233">
        <v>0</v>
      </c>
      <c r="AA233">
        <f t="shared" si="151"/>
        <v>0</v>
      </c>
      <c r="AB233">
        <v>0</v>
      </c>
      <c r="AC233">
        <v>0</v>
      </c>
      <c r="AD233">
        <v>0</v>
      </c>
      <c r="AE233">
        <f t="shared" si="157"/>
        <v>0</v>
      </c>
      <c r="AF233">
        <v>0</v>
      </c>
      <c r="AG233">
        <v>0</v>
      </c>
      <c r="AH233">
        <v>0</v>
      </c>
      <c r="AI233">
        <f t="shared" ref="AI233:AI239" si="158">SUM($AF233+$AG233+$AH233)</f>
        <v>0</v>
      </c>
      <c r="AJ233">
        <v>0</v>
      </c>
      <c r="AK233">
        <v>0</v>
      </c>
      <c r="AL233">
        <v>0</v>
      </c>
      <c r="AM233">
        <f t="shared" si="155"/>
        <v>0</v>
      </c>
      <c r="AN233" s="8">
        <f t="shared" si="131"/>
        <v>1</v>
      </c>
      <c r="AO233" s="8">
        <f t="shared" si="130"/>
        <v>2</v>
      </c>
    </row>
    <row r="234" spans="1:41" ht="12.75" customHeight="1" x14ac:dyDescent="0.35">
      <c r="A234" s="6">
        <v>117</v>
      </c>
      <c r="B234" s="6">
        <v>2710</v>
      </c>
      <c r="C234" s="6" t="s">
        <v>29</v>
      </c>
      <c r="D234" s="6" t="s">
        <v>326</v>
      </c>
      <c r="E234" s="6" t="s">
        <v>467</v>
      </c>
      <c r="F234" s="9">
        <v>41640.01</v>
      </c>
      <c r="G234" s="6">
        <v>3</v>
      </c>
      <c r="H234" s="6">
        <v>1</v>
      </c>
      <c r="I234" s="6">
        <v>710</v>
      </c>
      <c r="J234" s="6">
        <v>2</v>
      </c>
      <c r="K234" s="6">
        <v>3</v>
      </c>
      <c r="L234" s="6">
        <v>0</v>
      </c>
      <c r="M234" s="6">
        <v>1</v>
      </c>
      <c r="N234" s="6">
        <v>0</v>
      </c>
      <c r="O234" s="6">
        <v>2</v>
      </c>
      <c r="P234" s="6">
        <v>4</v>
      </c>
      <c r="Q234">
        <v>0</v>
      </c>
      <c r="R234">
        <v>6</v>
      </c>
      <c r="S234">
        <v>0</v>
      </c>
      <c r="T234">
        <v>1</v>
      </c>
      <c r="U234">
        <v>0</v>
      </c>
      <c r="V234">
        <v>0</v>
      </c>
      <c r="W234">
        <f t="shared" ref="W234" si="159">SUM($U234, $V234)</f>
        <v>0</v>
      </c>
      <c r="X234">
        <v>0</v>
      </c>
      <c r="Y234">
        <v>0</v>
      </c>
      <c r="Z234">
        <v>0</v>
      </c>
      <c r="AA234">
        <f t="shared" si="151"/>
        <v>0</v>
      </c>
      <c r="AB234">
        <v>0</v>
      </c>
      <c r="AC234">
        <v>0</v>
      </c>
      <c r="AD234">
        <v>0</v>
      </c>
      <c r="AE234">
        <f t="shared" si="157"/>
        <v>0</v>
      </c>
      <c r="AF234">
        <v>0</v>
      </c>
      <c r="AG234">
        <v>0</v>
      </c>
      <c r="AH234">
        <v>0</v>
      </c>
      <c r="AI234">
        <f t="shared" si="158"/>
        <v>0</v>
      </c>
      <c r="AJ234">
        <v>0</v>
      </c>
      <c r="AK234">
        <v>0</v>
      </c>
      <c r="AL234">
        <v>0</v>
      </c>
      <c r="AM234">
        <f t="shared" si="155"/>
        <v>0</v>
      </c>
      <c r="AN234" s="8">
        <f t="shared" si="131"/>
        <v>0</v>
      </c>
      <c r="AO234" s="8">
        <f t="shared" si="130"/>
        <v>1</v>
      </c>
    </row>
    <row r="235" spans="1:41" customFormat="1" x14ac:dyDescent="0.35">
      <c r="A235">
        <v>117</v>
      </c>
      <c r="B235">
        <v>2710</v>
      </c>
      <c r="C235" t="s">
        <v>29</v>
      </c>
      <c r="D235" t="s">
        <v>326</v>
      </c>
      <c r="E235" t="s">
        <v>1562</v>
      </c>
      <c r="F235" s="7">
        <v>42186</v>
      </c>
      <c r="G235">
        <v>0</v>
      </c>
      <c r="H235">
        <v>0</v>
      </c>
      <c r="I235">
        <v>2</v>
      </c>
      <c r="J235">
        <v>710</v>
      </c>
      <c r="K235">
        <v>0</v>
      </c>
      <c r="L235">
        <v>0</v>
      </c>
      <c r="M235">
        <v>0</v>
      </c>
      <c r="N235">
        <v>0</v>
      </c>
      <c r="O235">
        <v>0</v>
      </c>
      <c r="P235">
        <v>0</v>
      </c>
      <c r="Q235">
        <v>0</v>
      </c>
      <c r="R235">
        <v>6</v>
      </c>
      <c r="S235">
        <v>5</v>
      </c>
      <c r="T235">
        <v>2</v>
      </c>
      <c r="U235">
        <v>17</v>
      </c>
      <c r="V235">
        <v>18</v>
      </c>
      <c r="W235">
        <v>2</v>
      </c>
      <c r="X235">
        <v>0</v>
      </c>
      <c r="Y235">
        <v>0</v>
      </c>
      <c r="Z235">
        <v>0</v>
      </c>
      <c r="AA235">
        <f t="shared" si="151"/>
        <v>0</v>
      </c>
      <c r="AB235">
        <v>0</v>
      </c>
      <c r="AC235">
        <v>0</v>
      </c>
      <c r="AD235">
        <v>0</v>
      </c>
      <c r="AE235">
        <f t="shared" si="157"/>
        <v>0</v>
      </c>
      <c r="AF235">
        <v>0</v>
      </c>
      <c r="AG235">
        <v>0</v>
      </c>
      <c r="AH235">
        <v>0</v>
      </c>
      <c r="AI235">
        <f t="shared" si="158"/>
        <v>0</v>
      </c>
      <c r="AJ235">
        <v>0</v>
      </c>
      <c r="AK235">
        <v>0</v>
      </c>
      <c r="AL235">
        <v>0</v>
      </c>
      <c r="AM235">
        <f t="shared" si="155"/>
        <v>0</v>
      </c>
      <c r="AN235" s="8">
        <f t="shared" si="131"/>
        <v>2</v>
      </c>
      <c r="AO235" s="8">
        <f t="shared" si="130"/>
        <v>2</v>
      </c>
    </row>
    <row r="236" spans="1:41" ht="12.75" customHeight="1" x14ac:dyDescent="0.35">
      <c r="A236" s="6">
        <v>118</v>
      </c>
      <c r="B236" s="6">
        <v>2710</v>
      </c>
      <c r="C236" s="6" t="s">
        <v>29</v>
      </c>
      <c r="D236" s="6" t="s">
        <v>326</v>
      </c>
      <c r="E236" s="6" t="s">
        <v>473</v>
      </c>
      <c r="F236" s="9">
        <v>41671.01</v>
      </c>
      <c r="G236" s="6">
        <v>3</v>
      </c>
      <c r="H236" s="6">
        <v>3</v>
      </c>
      <c r="I236" s="6">
        <v>710</v>
      </c>
      <c r="J236" s="6">
        <v>2</v>
      </c>
      <c r="K236" s="6">
        <v>2</v>
      </c>
      <c r="L236" s="6">
        <v>0</v>
      </c>
      <c r="M236" s="6">
        <v>1</v>
      </c>
      <c r="N236" s="6">
        <v>0</v>
      </c>
      <c r="O236" s="6">
        <v>2</v>
      </c>
      <c r="P236" s="6">
        <v>1</v>
      </c>
      <c r="Q236">
        <v>0</v>
      </c>
      <c r="R236">
        <v>6</v>
      </c>
      <c r="S236">
        <v>0</v>
      </c>
      <c r="T236">
        <v>1</v>
      </c>
      <c r="U236">
        <v>0</v>
      </c>
      <c r="V236">
        <v>0</v>
      </c>
      <c r="W236">
        <f t="shared" ref="W236" si="160">SUM($U236, $V236)</f>
        <v>0</v>
      </c>
      <c r="X236">
        <v>0</v>
      </c>
      <c r="Y236">
        <v>0</v>
      </c>
      <c r="Z236">
        <v>0</v>
      </c>
      <c r="AA236">
        <f t="shared" si="151"/>
        <v>0</v>
      </c>
      <c r="AB236">
        <v>0</v>
      </c>
      <c r="AC236">
        <v>0</v>
      </c>
      <c r="AD236">
        <v>0</v>
      </c>
      <c r="AE236">
        <f t="shared" si="157"/>
        <v>0</v>
      </c>
      <c r="AF236">
        <v>0</v>
      </c>
      <c r="AG236">
        <v>0</v>
      </c>
      <c r="AH236">
        <v>0</v>
      </c>
      <c r="AI236">
        <f t="shared" si="158"/>
        <v>0</v>
      </c>
      <c r="AJ236">
        <v>0</v>
      </c>
      <c r="AK236">
        <v>0</v>
      </c>
      <c r="AL236">
        <v>0</v>
      </c>
      <c r="AM236">
        <f t="shared" si="155"/>
        <v>0</v>
      </c>
      <c r="AN236" s="8">
        <f t="shared" si="131"/>
        <v>0</v>
      </c>
      <c r="AO236" s="8">
        <f t="shared" si="130"/>
        <v>1</v>
      </c>
    </row>
    <row r="237" spans="1:41" customFormat="1" x14ac:dyDescent="0.35">
      <c r="A237">
        <v>118</v>
      </c>
      <c r="B237">
        <v>2710</v>
      </c>
      <c r="C237" t="s">
        <v>29</v>
      </c>
      <c r="D237" t="s">
        <v>326</v>
      </c>
      <c r="E237" t="s">
        <v>1562</v>
      </c>
      <c r="F237" s="7">
        <v>42186</v>
      </c>
      <c r="G237">
        <v>0</v>
      </c>
      <c r="H237">
        <v>0</v>
      </c>
      <c r="I237">
        <v>2</v>
      </c>
      <c r="J237">
        <v>710</v>
      </c>
      <c r="K237">
        <v>0</v>
      </c>
      <c r="L237">
        <v>0</v>
      </c>
      <c r="M237">
        <v>0</v>
      </c>
      <c r="N237">
        <v>0</v>
      </c>
      <c r="O237">
        <v>0</v>
      </c>
      <c r="P237">
        <v>0</v>
      </c>
      <c r="Q237">
        <v>0</v>
      </c>
      <c r="R237">
        <v>6</v>
      </c>
      <c r="S237">
        <v>5</v>
      </c>
      <c r="T237">
        <v>2</v>
      </c>
      <c r="U237">
        <v>17</v>
      </c>
      <c r="V237">
        <v>18</v>
      </c>
      <c r="W237">
        <v>2</v>
      </c>
      <c r="X237">
        <v>0</v>
      </c>
      <c r="Y237">
        <v>0</v>
      </c>
      <c r="Z237">
        <v>0</v>
      </c>
      <c r="AA237">
        <f t="shared" si="151"/>
        <v>0</v>
      </c>
      <c r="AB237">
        <v>0</v>
      </c>
      <c r="AC237">
        <v>0</v>
      </c>
      <c r="AD237">
        <v>0</v>
      </c>
      <c r="AE237">
        <f t="shared" si="157"/>
        <v>0</v>
      </c>
      <c r="AF237">
        <v>0</v>
      </c>
      <c r="AG237">
        <v>0</v>
      </c>
      <c r="AH237">
        <v>0</v>
      </c>
      <c r="AI237">
        <f t="shared" si="158"/>
        <v>0</v>
      </c>
      <c r="AJ237">
        <v>0</v>
      </c>
      <c r="AK237">
        <v>0</v>
      </c>
      <c r="AL237">
        <v>0</v>
      </c>
      <c r="AM237">
        <f t="shared" si="155"/>
        <v>0</v>
      </c>
      <c r="AN237" s="8">
        <f t="shared" si="131"/>
        <v>2</v>
      </c>
      <c r="AO237" s="8">
        <f t="shared" si="130"/>
        <v>2</v>
      </c>
    </row>
    <row r="238" spans="1:41" ht="12.75" customHeight="1" x14ac:dyDescent="0.35">
      <c r="A238" s="6">
        <v>119</v>
      </c>
      <c r="B238" s="6">
        <v>2710</v>
      </c>
      <c r="C238" s="6" t="s">
        <v>29</v>
      </c>
      <c r="D238" s="6" t="s">
        <v>326</v>
      </c>
      <c r="E238" s="6" t="s">
        <v>477</v>
      </c>
      <c r="F238" s="9">
        <v>41699.01</v>
      </c>
      <c r="G238" s="6">
        <v>3</v>
      </c>
      <c r="H238" s="6">
        <v>1</v>
      </c>
      <c r="I238" s="6">
        <v>710</v>
      </c>
      <c r="J238" s="6">
        <v>2</v>
      </c>
      <c r="K238" s="6">
        <v>2</v>
      </c>
      <c r="L238" s="6">
        <v>0</v>
      </c>
      <c r="M238" s="6">
        <v>1</v>
      </c>
      <c r="N238" s="6">
        <v>0</v>
      </c>
      <c r="O238" s="6">
        <v>2</v>
      </c>
      <c r="P238" s="6">
        <v>3</v>
      </c>
      <c r="Q238">
        <v>0</v>
      </c>
      <c r="R238">
        <v>0</v>
      </c>
      <c r="S238">
        <v>0</v>
      </c>
      <c r="T238">
        <f t="shared" ref="T238" si="161">SUM($R238+$S238)</f>
        <v>0</v>
      </c>
      <c r="U238">
        <v>17</v>
      </c>
      <c r="V238">
        <v>0</v>
      </c>
      <c r="W238">
        <v>1</v>
      </c>
      <c r="X238">
        <v>0</v>
      </c>
      <c r="Y238">
        <v>0</v>
      </c>
      <c r="Z238">
        <v>0</v>
      </c>
      <c r="AA238">
        <f t="shared" si="151"/>
        <v>0</v>
      </c>
      <c r="AB238">
        <v>0</v>
      </c>
      <c r="AC238">
        <v>0</v>
      </c>
      <c r="AD238">
        <v>0</v>
      </c>
      <c r="AE238">
        <f t="shared" si="157"/>
        <v>0</v>
      </c>
      <c r="AF238">
        <v>0</v>
      </c>
      <c r="AG238">
        <v>0</v>
      </c>
      <c r="AH238">
        <v>0</v>
      </c>
      <c r="AI238">
        <f t="shared" si="158"/>
        <v>0</v>
      </c>
      <c r="AJ238">
        <v>0</v>
      </c>
      <c r="AK238">
        <v>0</v>
      </c>
      <c r="AL238">
        <v>0</v>
      </c>
      <c r="AM238">
        <f t="shared" si="155"/>
        <v>0</v>
      </c>
      <c r="AN238" s="8">
        <f t="shared" si="131"/>
        <v>1</v>
      </c>
      <c r="AO238" s="8">
        <f t="shared" si="130"/>
        <v>0</v>
      </c>
    </row>
    <row r="239" spans="1:41" customFormat="1" x14ac:dyDescent="0.35">
      <c r="A239">
        <v>119</v>
      </c>
      <c r="B239">
        <v>2710</v>
      </c>
      <c r="C239" t="s">
        <v>29</v>
      </c>
      <c r="D239" t="s">
        <v>326</v>
      </c>
      <c r="E239" t="s">
        <v>1562</v>
      </c>
      <c r="F239" s="7">
        <v>40026</v>
      </c>
      <c r="G239">
        <v>0</v>
      </c>
      <c r="H239">
        <v>0</v>
      </c>
      <c r="I239">
        <v>2</v>
      </c>
      <c r="J239">
        <v>710</v>
      </c>
      <c r="K239">
        <v>0</v>
      </c>
      <c r="L239">
        <v>0</v>
      </c>
      <c r="M239">
        <v>0</v>
      </c>
      <c r="N239">
        <v>0</v>
      </c>
      <c r="O239">
        <v>0</v>
      </c>
      <c r="P239">
        <v>0</v>
      </c>
      <c r="Q239">
        <v>0</v>
      </c>
      <c r="R239">
        <v>6</v>
      </c>
      <c r="S239">
        <v>5</v>
      </c>
      <c r="T239">
        <v>2</v>
      </c>
      <c r="U239">
        <v>0</v>
      </c>
      <c r="V239">
        <v>18</v>
      </c>
      <c r="W239">
        <v>1</v>
      </c>
      <c r="X239">
        <v>0</v>
      </c>
      <c r="Y239">
        <v>0</v>
      </c>
      <c r="Z239">
        <v>0</v>
      </c>
      <c r="AA239">
        <f t="shared" si="151"/>
        <v>0</v>
      </c>
      <c r="AB239">
        <v>0</v>
      </c>
      <c r="AC239">
        <v>0</v>
      </c>
      <c r="AD239">
        <v>0</v>
      </c>
      <c r="AE239">
        <f t="shared" si="157"/>
        <v>0</v>
      </c>
      <c r="AF239">
        <v>0</v>
      </c>
      <c r="AG239">
        <v>0</v>
      </c>
      <c r="AH239">
        <v>0</v>
      </c>
      <c r="AI239">
        <f t="shared" si="158"/>
        <v>0</v>
      </c>
      <c r="AJ239">
        <v>0</v>
      </c>
      <c r="AK239">
        <v>0</v>
      </c>
      <c r="AL239">
        <v>0</v>
      </c>
      <c r="AM239">
        <f t="shared" si="155"/>
        <v>0</v>
      </c>
      <c r="AN239" s="8">
        <f t="shared" si="131"/>
        <v>1</v>
      </c>
      <c r="AO239" s="8">
        <f t="shared" si="130"/>
        <v>2</v>
      </c>
    </row>
    <row r="240" spans="1:41" ht="12.75" customHeight="1" x14ac:dyDescent="0.35">
      <c r="A240" s="6">
        <v>120</v>
      </c>
      <c r="B240" s="6">
        <v>2710</v>
      </c>
      <c r="C240" s="6" t="s">
        <v>29</v>
      </c>
      <c r="D240" s="6" t="s">
        <v>326</v>
      </c>
      <c r="E240" s="6" t="s">
        <v>481</v>
      </c>
      <c r="F240" s="9">
        <v>41713.019999999997</v>
      </c>
      <c r="G240" s="6">
        <v>3</v>
      </c>
      <c r="H240" s="6">
        <v>2</v>
      </c>
      <c r="I240" s="6">
        <v>710</v>
      </c>
      <c r="J240" s="6">
        <v>2</v>
      </c>
      <c r="K240" s="6">
        <v>3</v>
      </c>
      <c r="L240" s="6">
        <v>0</v>
      </c>
      <c r="M240" s="6">
        <v>1</v>
      </c>
      <c r="N240" s="6">
        <v>1</v>
      </c>
      <c r="O240" s="6">
        <v>2</v>
      </c>
      <c r="P240" s="6">
        <v>4</v>
      </c>
      <c r="Q240">
        <v>0</v>
      </c>
      <c r="R240">
        <v>6</v>
      </c>
      <c r="S240">
        <v>5</v>
      </c>
      <c r="T240">
        <v>2</v>
      </c>
      <c r="U240">
        <v>17</v>
      </c>
      <c r="V240">
        <v>18</v>
      </c>
      <c r="W240">
        <v>2</v>
      </c>
      <c r="X240">
        <v>0</v>
      </c>
      <c r="Y240">
        <v>0</v>
      </c>
      <c r="Z240">
        <v>0</v>
      </c>
      <c r="AA240">
        <f t="shared" si="151"/>
        <v>0</v>
      </c>
      <c r="AB240">
        <v>0</v>
      </c>
      <c r="AC240">
        <v>0</v>
      </c>
      <c r="AD240">
        <v>0</v>
      </c>
      <c r="AE240">
        <f t="shared" si="157"/>
        <v>0</v>
      </c>
      <c r="AF240">
        <v>0</v>
      </c>
      <c r="AG240">
        <v>0</v>
      </c>
      <c r="AH240">
        <v>0.1</v>
      </c>
      <c r="AI240">
        <v>1</v>
      </c>
      <c r="AJ240">
        <v>0</v>
      </c>
      <c r="AK240">
        <v>0</v>
      </c>
      <c r="AL240">
        <v>0</v>
      </c>
      <c r="AM240">
        <f t="shared" si="155"/>
        <v>0</v>
      </c>
      <c r="AN240" s="8">
        <f t="shared" si="131"/>
        <v>2</v>
      </c>
      <c r="AO240" s="8">
        <f t="shared" si="130"/>
        <v>3</v>
      </c>
    </row>
    <row r="241" spans="1:42" customFormat="1" x14ac:dyDescent="0.35">
      <c r="A241">
        <v>120</v>
      </c>
      <c r="B241">
        <v>2710</v>
      </c>
      <c r="C241" t="s">
        <v>29</v>
      </c>
      <c r="D241" t="s">
        <v>326</v>
      </c>
      <c r="E241" t="s">
        <v>1562</v>
      </c>
      <c r="F241" s="7">
        <f>DATEVALUE("12/7/2011")</f>
        <v>40884</v>
      </c>
      <c r="G241">
        <v>0</v>
      </c>
      <c r="H241">
        <v>0</v>
      </c>
      <c r="I241">
        <v>2</v>
      </c>
      <c r="J241">
        <v>710</v>
      </c>
      <c r="K241">
        <v>0</v>
      </c>
      <c r="L241">
        <v>0</v>
      </c>
      <c r="M241">
        <v>0</v>
      </c>
      <c r="N241">
        <v>0</v>
      </c>
      <c r="O241">
        <v>0</v>
      </c>
      <c r="P241">
        <v>0</v>
      </c>
      <c r="Q241">
        <v>0</v>
      </c>
      <c r="R241">
        <v>6</v>
      </c>
      <c r="S241">
        <v>5</v>
      </c>
      <c r="T241">
        <v>2</v>
      </c>
      <c r="U241">
        <v>0</v>
      </c>
      <c r="V241">
        <v>18</v>
      </c>
      <c r="W241">
        <v>1</v>
      </c>
      <c r="X241">
        <v>0</v>
      </c>
      <c r="Y241">
        <v>0</v>
      </c>
      <c r="Z241">
        <v>0</v>
      </c>
      <c r="AA241">
        <f t="shared" si="151"/>
        <v>0</v>
      </c>
      <c r="AB241">
        <v>0</v>
      </c>
      <c r="AC241">
        <v>0</v>
      </c>
      <c r="AD241">
        <v>0</v>
      </c>
      <c r="AE241">
        <f t="shared" si="157"/>
        <v>0</v>
      </c>
      <c r="AF241">
        <v>0</v>
      </c>
      <c r="AG241">
        <v>0</v>
      </c>
      <c r="AH241">
        <v>0</v>
      </c>
      <c r="AI241">
        <f t="shared" ref="AI241:AI251" si="162">SUM($AF241+$AG241+$AH241)</f>
        <v>0</v>
      </c>
      <c r="AJ241">
        <v>0</v>
      </c>
      <c r="AK241">
        <v>0</v>
      </c>
      <c r="AL241">
        <v>0</v>
      </c>
      <c r="AM241">
        <f t="shared" si="155"/>
        <v>0</v>
      </c>
      <c r="AN241" s="8">
        <f t="shared" si="131"/>
        <v>1</v>
      </c>
      <c r="AO241" s="8">
        <f t="shared" si="130"/>
        <v>2</v>
      </c>
    </row>
    <row r="242" spans="1:42" ht="12.75" customHeight="1" x14ac:dyDescent="0.35">
      <c r="A242" s="6">
        <v>121</v>
      </c>
      <c r="B242" s="6">
        <v>2710</v>
      </c>
      <c r="C242" s="6" t="s">
        <v>29</v>
      </c>
      <c r="D242" s="6" t="s">
        <v>326</v>
      </c>
      <c r="E242" s="6" t="s">
        <v>485</v>
      </c>
      <c r="F242" s="9">
        <v>41764.01</v>
      </c>
      <c r="G242" s="6">
        <v>3</v>
      </c>
      <c r="H242" s="6">
        <v>1</v>
      </c>
      <c r="I242" s="6">
        <v>710</v>
      </c>
      <c r="J242" s="6">
        <v>2</v>
      </c>
      <c r="K242" s="6">
        <v>2</v>
      </c>
      <c r="L242" s="6">
        <v>0</v>
      </c>
      <c r="M242" s="6">
        <v>1</v>
      </c>
      <c r="N242" s="6">
        <v>0</v>
      </c>
      <c r="O242" s="6">
        <v>2</v>
      </c>
      <c r="P242" s="6">
        <v>3</v>
      </c>
      <c r="Q242">
        <v>0</v>
      </c>
      <c r="R242">
        <v>6</v>
      </c>
      <c r="S242">
        <v>5</v>
      </c>
      <c r="T242">
        <v>2</v>
      </c>
      <c r="U242">
        <v>17</v>
      </c>
      <c r="V242">
        <v>18</v>
      </c>
      <c r="W242">
        <v>2</v>
      </c>
      <c r="X242">
        <v>0</v>
      </c>
      <c r="Y242">
        <v>0</v>
      </c>
      <c r="Z242">
        <v>0</v>
      </c>
      <c r="AA242">
        <f t="shared" si="151"/>
        <v>0</v>
      </c>
      <c r="AB242">
        <v>0</v>
      </c>
      <c r="AC242">
        <v>0</v>
      </c>
      <c r="AD242">
        <v>0</v>
      </c>
      <c r="AE242">
        <f t="shared" si="157"/>
        <v>0</v>
      </c>
      <c r="AF242">
        <v>0</v>
      </c>
      <c r="AG242">
        <v>0</v>
      </c>
      <c r="AH242">
        <v>0</v>
      </c>
      <c r="AI242">
        <f t="shared" si="162"/>
        <v>0</v>
      </c>
      <c r="AJ242">
        <v>0</v>
      </c>
      <c r="AK242">
        <v>0</v>
      </c>
      <c r="AL242">
        <v>0</v>
      </c>
      <c r="AM242">
        <f t="shared" si="155"/>
        <v>0</v>
      </c>
      <c r="AN242" s="8">
        <f t="shared" si="131"/>
        <v>2</v>
      </c>
      <c r="AO242" s="8">
        <f t="shared" si="130"/>
        <v>2</v>
      </c>
    </row>
    <row r="243" spans="1:42" customFormat="1" x14ac:dyDescent="0.35">
      <c r="A243">
        <v>121</v>
      </c>
      <c r="B243">
        <v>2710</v>
      </c>
      <c r="C243" t="s">
        <v>29</v>
      </c>
      <c r="D243" t="s">
        <v>326</v>
      </c>
      <c r="E243" t="s">
        <v>1562</v>
      </c>
      <c r="F243" s="7">
        <v>42318</v>
      </c>
      <c r="G243">
        <v>0</v>
      </c>
      <c r="H243">
        <v>0</v>
      </c>
      <c r="I243">
        <v>2</v>
      </c>
      <c r="J243">
        <v>710</v>
      </c>
      <c r="K243">
        <v>0</v>
      </c>
      <c r="L243">
        <v>0</v>
      </c>
      <c r="M243">
        <v>0</v>
      </c>
      <c r="N243">
        <v>0</v>
      </c>
      <c r="O243">
        <v>0</v>
      </c>
      <c r="P243">
        <v>0</v>
      </c>
      <c r="Q243">
        <v>0</v>
      </c>
      <c r="R243">
        <v>6</v>
      </c>
      <c r="S243">
        <v>5</v>
      </c>
      <c r="T243">
        <v>2</v>
      </c>
      <c r="U243">
        <v>17</v>
      </c>
      <c r="V243">
        <v>18</v>
      </c>
      <c r="W243">
        <v>2</v>
      </c>
      <c r="X243">
        <v>0</v>
      </c>
      <c r="Y243">
        <v>0</v>
      </c>
      <c r="Z243">
        <v>0</v>
      </c>
      <c r="AA243">
        <f t="shared" si="151"/>
        <v>0</v>
      </c>
      <c r="AB243">
        <v>0</v>
      </c>
      <c r="AC243">
        <v>0</v>
      </c>
      <c r="AD243">
        <v>0</v>
      </c>
      <c r="AE243">
        <f t="shared" si="157"/>
        <v>0</v>
      </c>
      <c r="AF243">
        <v>0</v>
      </c>
      <c r="AG243">
        <v>0</v>
      </c>
      <c r="AH243">
        <v>0</v>
      </c>
      <c r="AI243">
        <f t="shared" si="162"/>
        <v>0</v>
      </c>
      <c r="AJ243">
        <v>0</v>
      </c>
      <c r="AK243">
        <v>0</v>
      </c>
      <c r="AL243">
        <v>0</v>
      </c>
      <c r="AM243">
        <f t="shared" si="155"/>
        <v>0</v>
      </c>
      <c r="AN243" s="8">
        <f t="shared" si="131"/>
        <v>2</v>
      </c>
      <c r="AO243" s="8">
        <f t="shared" si="130"/>
        <v>2</v>
      </c>
    </row>
    <row r="244" spans="1:42" ht="12.75" customHeight="1" x14ac:dyDescent="0.35">
      <c r="A244" s="6">
        <v>122</v>
      </c>
      <c r="B244" s="6">
        <v>2710</v>
      </c>
      <c r="C244" s="6" t="s">
        <v>29</v>
      </c>
      <c r="D244" s="6" t="s">
        <v>326</v>
      </c>
      <c r="E244" s="6" t="s">
        <v>489</v>
      </c>
      <c r="F244" s="9">
        <v>41883.01</v>
      </c>
      <c r="G244" s="6">
        <v>3</v>
      </c>
      <c r="H244" s="6">
        <v>1</v>
      </c>
      <c r="I244" s="6">
        <v>710</v>
      </c>
      <c r="J244" s="6">
        <v>2</v>
      </c>
      <c r="K244" s="6">
        <v>2</v>
      </c>
      <c r="L244" s="6">
        <v>0</v>
      </c>
      <c r="M244" s="6">
        <v>1</v>
      </c>
      <c r="N244" s="6">
        <v>0</v>
      </c>
      <c r="O244" s="6">
        <v>2</v>
      </c>
      <c r="P244" s="6">
        <v>3</v>
      </c>
      <c r="Q244">
        <v>0</v>
      </c>
      <c r="R244">
        <v>6</v>
      </c>
      <c r="S244">
        <v>0</v>
      </c>
      <c r="T244">
        <v>1</v>
      </c>
      <c r="U244">
        <v>17</v>
      </c>
      <c r="V244">
        <v>0</v>
      </c>
      <c r="W244">
        <v>1</v>
      </c>
      <c r="X244">
        <v>0</v>
      </c>
      <c r="Y244">
        <v>0</v>
      </c>
      <c r="Z244">
        <v>0</v>
      </c>
      <c r="AA244">
        <f t="shared" si="151"/>
        <v>0</v>
      </c>
      <c r="AB244">
        <v>16.399999999999999</v>
      </c>
      <c r="AC244">
        <v>0</v>
      </c>
      <c r="AD244">
        <v>0</v>
      </c>
      <c r="AE244">
        <v>1</v>
      </c>
      <c r="AF244">
        <v>0</v>
      </c>
      <c r="AG244">
        <v>0</v>
      </c>
      <c r="AH244">
        <v>0</v>
      </c>
      <c r="AI244">
        <f t="shared" si="162"/>
        <v>0</v>
      </c>
      <c r="AJ244">
        <v>0</v>
      </c>
      <c r="AK244">
        <v>0</v>
      </c>
      <c r="AL244">
        <v>0</v>
      </c>
      <c r="AM244">
        <f t="shared" si="155"/>
        <v>0</v>
      </c>
      <c r="AN244" s="8">
        <f t="shared" si="131"/>
        <v>2</v>
      </c>
      <c r="AO244" s="8">
        <f t="shared" si="130"/>
        <v>1</v>
      </c>
    </row>
    <row r="245" spans="1:42" customFormat="1" x14ac:dyDescent="0.35">
      <c r="A245">
        <v>122</v>
      </c>
      <c r="B245">
        <v>2710</v>
      </c>
      <c r="C245" t="s">
        <v>29</v>
      </c>
      <c r="D245" t="s">
        <v>326</v>
      </c>
      <c r="E245" t="s">
        <v>1562</v>
      </c>
      <c r="F245" s="7">
        <v>42644</v>
      </c>
      <c r="G245">
        <v>0</v>
      </c>
      <c r="H245">
        <v>0</v>
      </c>
      <c r="I245">
        <v>2</v>
      </c>
      <c r="J245">
        <v>710</v>
      </c>
      <c r="K245">
        <v>0</v>
      </c>
      <c r="L245">
        <v>0</v>
      </c>
      <c r="M245">
        <v>0</v>
      </c>
      <c r="N245">
        <v>0</v>
      </c>
      <c r="O245">
        <v>0</v>
      </c>
      <c r="P245">
        <v>0</v>
      </c>
      <c r="Q245">
        <v>0</v>
      </c>
      <c r="R245">
        <v>6</v>
      </c>
      <c r="S245">
        <v>5</v>
      </c>
      <c r="T245">
        <v>2</v>
      </c>
      <c r="U245">
        <v>17</v>
      </c>
      <c r="V245">
        <v>18</v>
      </c>
      <c r="W245">
        <v>2</v>
      </c>
      <c r="X245">
        <v>0</v>
      </c>
      <c r="Y245">
        <v>4.2</v>
      </c>
      <c r="Z245">
        <v>2</v>
      </c>
      <c r="AA245">
        <v>2</v>
      </c>
      <c r="AB245">
        <v>16.399999999999999</v>
      </c>
      <c r="AC245">
        <v>0</v>
      </c>
      <c r="AD245">
        <v>0</v>
      </c>
      <c r="AE245">
        <v>1</v>
      </c>
      <c r="AF245">
        <v>0</v>
      </c>
      <c r="AG245">
        <v>0</v>
      </c>
      <c r="AH245">
        <v>0</v>
      </c>
      <c r="AI245">
        <f t="shared" si="162"/>
        <v>0</v>
      </c>
      <c r="AJ245">
        <v>0</v>
      </c>
      <c r="AK245">
        <v>0</v>
      </c>
      <c r="AL245">
        <v>0</v>
      </c>
      <c r="AM245">
        <f t="shared" si="155"/>
        <v>0</v>
      </c>
      <c r="AN245" s="8">
        <f t="shared" si="131"/>
        <v>3</v>
      </c>
      <c r="AO245" s="8">
        <f t="shared" si="130"/>
        <v>4</v>
      </c>
    </row>
    <row r="246" spans="1:42" ht="12.75" customHeight="1" x14ac:dyDescent="0.35">
      <c r="A246" s="6">
        <v>123</v>
      </c>
      <c r="B246" s="6">
        <v>2710</v>
      </c>
      <c r="C246" s="6" t="s">
        <v>29</v>
      </c>
      <c r="D246" s="6" t="s">
        <v>326</v>
      </c>
      <c r="E246" s="6" t="s">
        <v>493</v>
      </c>
      <c r="F246" s="9">
        <v>41949</v>
      </c>
      <c r="G246" s="6">
        <v>3</v>
      </c>
      <c r="H246" s="6">
        <v>2</v>
      </c>
      <c r="I246" s="6">
        <v>710</v>
      </c>
      <c r="J246" s="6">
        <v>2</v>
      </c>
      <c r="K246" s="6">
        <v>3</v>
      </c>
      <c r="L246" s="6">
        <v>0</v>
      </c>
      <c r="M246" s="6">
        <v>1</v>
      </c>
      <c r="N246" s="6">
        <v>0</v>
      </c>
      <c r="O246" s="6">
        <v>2</v>
      </c>
      <c r="P246" s="6">
        <v>3</v>
      </c>
      <c r="Q246">
        <v>0</v>
      </c>
      <c r="R246">
        <v>0</v>
      </c>
      <c r="S246">
        <v>0</v>
      </c>
      <c r="T246">
        <f t="shared" ref="T246" si="163">SUM($R246+$S246)</f>
        <v>0</v>
      </c>
      <c r="U246">
        <v>17</v>
      </c>
      <c r="V246">
        <v>18</v>
      </c>
      <c r="W246">
        <v>2</v>
      </c>
      <c r="X246">
        <v>0</v>
      </c>
      <c r="Y246">
        <v>0</v>
      </c>
      <c r="Z246">
        <v>0</v>
      </c>
      <c r="AA246">
        <f t="shared" ref="AA246:AA253" si="164">SUM($X246+$Y246+$Z246)</f>
        <v>0</v>
      </c>
      <c r="AB246">
        <v>0</v>
      </c>
      <c r="AC246">
        <v>0</v>
      </c>
      <c r="AD246">
        <v>0</v>
      </c>
      <c r="AE246">
        <f t="shared" ref="AE246:AE251" si="165">SUM($AB246+$AC246+$AD246)</f>
        <v>0</v>
      </c>
      <c r="AF246">
        <v>0</v>
      </c>
      <c r="AG246">
        <v>0</v>
      </c>
      <c r="AH246">
        <v>0</v>
      </c>
      <c r="AI246">
        <f t="shared" si="162"/>
        <v>0</v>
      </c>
      <c r="AJ246">
        <v>0</v>
      </c>
      <c r="AK246">
        <v>0</v>
      </c>
      <c r="AL246">
        <v>0</v>
      </c>
      <c r="AM246">
        <f t="shared" si="155"/>
        <v>0</v>
      </c>
      <c r="AN246" s="8">
        <f t="shared" si="131"/>
        <v>2</v>
      </c>
      <c r="AO246" s="8">
        <f t="shared" si="130"/>
        <v>0</v>
      </c>
    </row>
    <row r="247" spans="1:42" customFormat="1" x14ac:dyDescent="0.35">
      <c r="A247">
        <v>123</v>
      </c>
      <c r="B247">
        <v>2710</v>
      </c>
      <c r="C247" t="s">
        <v>29</v>
      </c>
      <c r="D247" t="s">
        <v>326</v>
      </c>
      <c r="E247" t="s">
        <v>1562</v>
      </c>
      <c r="F247" s="7">
        <v>42522</v>
      </c>
      <c r="G247">
        <v>0</v>
      </c>
      <c r="H247">
        <v>0</v>
      </c>
      <c r="I247">
        <v>2</v>
      </c>
      <c r="J247">
        <v>710</v>
      </c>
      <c r="K247">
        <v>0</v>
      </c>
      <c r="L247">
        <v>0</v>
      </c>
      <c r="M247">
        <v>0</v>
      </c>
      <c r="N247">
        <v>0</v>
      </c>
      <c r="O247">
        <v>0</v>
      </c>
      <c r="P247">
        <v>0</v>
      </c>
      <c r="Q247">
        <v>0</v>
      </c>
      <c r="R247">
        <v>0</v>
      </c>
      <c r="S247">
        <v>5</v>
      </c>
      <c r="T247">
        <v>1</v>
      </c>
      <c r="U247">
        <v>17</v>
      </c>
      <c r="V247">
        <v>18</v>
      </c>
      <c r="W247">
        <v>2</v>
      </c>
      <c r="X247">
        <v>0</v>
      </c>
      <c r="Y247">
        <v>0</v>
      </c>
      <c r="Z247">
        <v>0</v>
      </c>
      <c r="AA247">
        <f t="shared" si="164"/>
        <v>0</v>
      </c>
      <c r="AB247">
        <v>0</v>
      </c>
      <c r="AC247">
        <v>0</v>
      </c>
      <c r="AD247">
        <v>0</v>
      </c>
      <c r="AE247">
        <f t="shared" si="165"/>
        <v>0</v>
      </c>
      <c r="AF247">
        <v>0</v>
      </c>
      <c r="AG247">
        <v>0</v>
      </c>
      <c r="AH247">
        <v>0</v>
      </c>
      <c r="AI247">
        <f t="shared" si="162"/>
        <v>0</v>
      </c>
      <c r="AJ247">
        <v>0</v>
      </c>
      <c r="AK247">
        <v>0</v>
      </c>
      <c r="AL247">
        <v>0</v>
      </c>
      <c r="AM247">
        <f t="shared" si="155"/>
        <v>0</v>
      </c>
      <c r="AN247" s="8">
        <f t="shared" si="131"/>
        <v>2</v>
      </c>
      <c r="AO247" s="8">
        <f t="shared" si="130"/>
        <v>1</v>
      </c>
    </row>
    <row r="248" spans="1:42" ht="12.75" customHeight="1" x14ac:dyDescent="0.35">
      <c r="A248" s="6">
        <v>124</v>
      </c>
      <c r="B248" s="6">
        <v>2710</v>
      </c>
      <c r="C248" s="6" t="s">
        <v>29</v>
      </c>
      <c r="D248" s="6" t="s">
        <v>326</v>
      </c>
      <c r="E248" s="6" t="s">
        <v>496</v>
      </c>
      <c r="F248" s="9">
        <v>41951.01</v>
      </c>
      <c r="G248" s="6">
        <v>3</v>
      </c>
      <c r="H248" s="6">
        <v>2</v>
      </c>
      <c r="I248" s="6">
        <v>710</v>
      </c>
      <c r="J248" s="6">
        <v>2</v>
      </c>
      <c r="K248" s="6">
        <v>2</v>
      </c>
      <c r="L248" s="6">
        <v>0</v>
      </c>
      <c r="M248" s="6">
        <v>1</v>
      </c>
      <c r="N248" s="6">
        <v>0</v>
      </c>
      <c r="O248" s="6">
        <v>2</v>
      </c>
      <c r="P248" s="6">
        <v>3</v>
      </c>
      <c r="Q248">
        <v>0</v>
      </c>
      <c r="R248">
        <v>0</v>
      </c>
      <c r="S248">
        <v>0</v>
      </c>
      <c r="T248">
        <f t="shared" ref="T248" si="166">SUM($R248+$S248)</f>
        <v>0</v>
      </c>
      <c r="U248">
        <v>17</v>
      </c>
      <c r="V248">
        <v>18</v>
      </c>
      <c r="W248">
        <v>2</v>
      </c>
      <c r="X248">
        <v>0</v>
      </c>
      <c r="Y248">
        <v>0</v>
      </c>
      <c r="Z248">
        <v>0</v>
      </c>
      <c r="AA248">
        <f t="shared" si="164"/>
        <v>0</v>
      </c>
      <c r="AB248">
        <v>0</v>
      </c>
      <c r="AC248">
        <v>0</v>
      </c>
      <c r="AD248">
        <v>0</v>
      </c>
      <c r="AE248">
        <f t="shared" si="165"/>
        <v>0</v>
      </c>
      <c r="AF248">
        <v>0</v>
      </c>
      <c r="AG248">
        <v>0</v>
      </c>
      <c r="AH248">
        <v>0</v>
      </c>
      <c r="AI248">
        <f t="shared" si="162"/>
        <v>0</v>
      </c>
      <c r="AJ248">
        <v>0</v>
      </c>
      <c r="AK248">
        <v>0</v>
      </c>
      <c r="AL248">
        <v>0</v>
      </c>
      <c r="AM248">
        <f t="shared" si="155"/>
        <v>0</v>
      </c>
      <c r="AN248" s="8">
        <f t="shared" si="131"/>
        <v>2</v>
      </c>
      <c r="AO248" s="8">
        <f t="shared" si="130"/>
        <v>0</v>
      </c>
    </row>
    <row r="249" spans="1:42" customFormat="1" x14ac:dyDescent="0.35">
      <c r="A249">
        <v>124</v>
      </c>
      <c r="B249">
        <v>2710</v>
      </c>
      <c r="C249" t="s">
        <v>29</v>
      </c>
      <c r="D249" t="s">
        <v>326</v>
      </c>
      <c r="E249" t="s">
        <v>1562</v>
      </c>
      <c r="F249" s="7">
        <v>42101</v>
      </c>
      <c r="G249">
        <v>0</v>
      </c>
      <c r="H249">
        <v>0</v>
      </c>
      <c r="I249">
        <v>2</v>
      </c>
      <c r="J249">
        <v>710</v>
      </c>
      <c r="K249">
        <v>0</v>
      </c>
      <c r="L249">
        <v>0</v>
      </c>
      <c r="M249">
        <v>0</v>
      </c>
      <c r="N249">
        <v>0</v>
      </c>
      <c r="O249">
        <v>0</v>
      </c>
      <c r="P249">
        <v>0</v>
      </c>
      <c r="Q249">
        <v>0</v>
      </c>
      <c r="R249">
        <v>0</v>
      </c>
      <c r="S249">
        <v>5</v>
      </c>
      <c r="T249">
        <v>1</v>
      </c>
      <c r="U249">
        <v>17</v>
      </c>
      <c r="V249">
        <v>18</v>
      </c>
      <c r="W249">
        <v>2</v>
      </c>
      <c r="X249">
        <v>0</v>
      </c>
      <c r="Y249">
        <v>0</v>
      </c>
      <c r="Z249">
        <v>0</v>
      </c>
      <c r="AA249">
        <f t="shared" si="164"/>
        <v>0</v>
      </c>
      <c r="AB249">
        <v>0</v>
      </c>
      <c r="AC249">
        <v>0</v>
      </c>
      <c r="AD249">
        <v>0</v>
      </c>
      <c r="AE249">
        <f t="shared" si="165"/>
        <v>0</v>
      </c>
      <c r="AF249">
        <v>0</v>
      </c>
      <c r="AG249">
        <v>0</v>
      </c>
      <c r="AH249">
        <v>0</v>
      </c>
      <c r="AI249">
        <f t="shared" si="162"/>
        <v>0</v>
      </c>
      <c r="AJ249">
        <v>0</v>
      </c>
      <c r="AK249">
        <v>0</v>
      </c>
      <c r="AL249">
        <v>0</v>
      </c>
      <c r="AM249">
        <f t="shared" si="155"/>
        <v>0</v>
      </c>
      <c r="AN249" s="8">
        <f t="shared" si="131"/>
        <v>2</v>
      </c>
      <c r="AO249" s="8">
        <f t="shared" si="130"/>
        <v>1</v>
      </c>
    </row>
    <row r="250" spans="1:42" ht="12.75" customHeight="1" x14ac:dyDescent="0.35">
      <c r="A250" s="6">
        <v>125</v>
      </c>
      <c r="B250" s="6">
        <v>2710</v>
      </c>
      <c r="C250" s="6" t="s">
        <v>29</v>
      </c>
      <c r="D250" s="6" t="s">
        <v>326</v>
      </c>
      <c r="E250" s="6" t="s">
        <v>500</v>
      </c>
      <c r="F250" s="9">
        <v>41983.01</v>
      </c>
      <c r="G250" s="6">
        <v>3</v>
      </c>
      <c r="H250" s="6">
        <v>1</v>
      </c>
      <c r="I250" s="6">
        <v>710</v>
      </c>
      <c r="J250" s="6">
        <v>2</v>
      </c>
      <c r="K250" s="6">
        <v>2</v>
      </c>
      <c r="L250" s="6">
        <v>0</v>
      </c>
      <c r="M250" s="6">
        <v>1</v>
      </c>
      <c r="N250" s="6">
        <v>0</v>
      </c>
      <c r="O250" s="6">
        <v>2</v>
      </c>
      <c r="P250" s="6">
        <v>3</v>
      </c>
      <c r="Q250">
        <v>0</v>
      </c>
      <c r="R250">
        <v>6</v>
      </c>
      <c r="S250">
        <v>5</v>
      </c>
      <c r="T250">
        <v>2</v>
      </c>
      <c r="U250">
        <v>17</v>
      </c>
      <c r="V250">
        <v>18</v>
      </c>
      <c r="W250">
        <v>2</v>
      </c>
      <c r="X250">
        <v>0</v>
      </c>
      <c r="Y250">
        <v>0</v>
      </c>
      <c r="Z250">
        <v>0</v>
      </c>
      <c r="AA250">
        <f t="shared" si="164"/>
        <v>0</v>
      </c>
      <c r="AB250">
        <v>0</v>
      </c>
      <c r="AC250">
        <v>0</v>
      </c>
      <c r="AD250">
        <v>0</v>
      </c>
      <c r="AE250">
        <f t="shared" si="165"/>
        <v>0</v>
      </c>
      <c r="AF250">
        <v>0</v>
      </c>
      <c r="AG250">
        <v>0</v>
      </c>
      <c r="AH250">
        <v>0</v>
      </c>
      <c r="AI250">
        <f t="shared" si="162"/>
        <v>0</v>
      </c>
      <c r="AJ250">
        <v>15.2</v>
      </c>
      <c r="AK250">
        <v>0</v>
      </c>
      <c r="AL250">
        <v>0</v>
      </c>
      <c r="AM250">
        <v>1</v>
      </c>
      <c r="AN250" s="8">
        <f t="shared" si="131"/>
        <v>3</v>
      </c>
      <c r="AO250" s="8">
        <f t="shared" si="130"/>
        <v>2</v>
      </c>
    </row>
    <row r="251" spans="1:42" customFormat="1" x14ac:dyDescent="0.35">
      <c r="A251">
        <v>125</v>
      </c>
      <c r="B251">
        <v>2710</v>
      </c>
      <c r="C251" t="s">
        <v>29</v>
      </c>
      <c r="D251" t="s">
        <v>326</v>
      </c>
      <c r="E251" t="s">
        <v>1562</v>
      </c>
      <c r="F251" s="7">
        <v>42716</v>
      </c>
      <c r="G251">
        <v>0</v>
      </c>
      <c r="H251">
        <v>0</v>
      </c>
      <c r="I251">
        <v>2</v>
      </c>
      <c r="J251">
        <v>710</v>
      </c>
      <c r="K251">
        <v>0</v>
      </c>
      <c r="L251">
        <v>0</v>
      </c>
      <c r="M251">
        <v>0</v>
      </c>
      <c r="N251">
        <v>0</v>
      </c>
      <c r="O251">
        <v>0</v>
      </c>
      <c r="P251">
        <v>0</v>
      </c>
      <c r="Q251">
        <v>0</v>
      </c>
      <c r="R251">
        <v>6</v>
      </c>
      <c r="S251">
        <v>5</v>
      </c>
      <c r="T251">
        <v>2</v>
      </c>
      <c r="U251">
        <v>17</v>
      </c>
      <c r="V251">
        <v>0</v>
      </c>
      <c r="W251">
        <v>1</v>
      </c>
      <c r="X251">
        <v>0</v>
      </c>
      <c r="Y251">
        <v>0</v>
      </c>
      <c r="Z251">
        <v>0</v>
      </c>
      <c r="AA251">
        <f t="shared" si="164"/>
        <v>0</v>
      </c>
      <c r="AB251">
        <v>0</v>
      </c>
      <c r="AC251">
        <v>0</v>
      </c>
      <c r="AD251">
        <v>0</v>
      </c>
      <c r="AE251">
        <f t="shared" si="165"/>
        <v>0</v>
      </c>
      <c r="AF251">
        <v>0</v>
      </c>
      <c r="AG251">
        <v>0</v>
      </c>
      <c r="AH251">
        <v>0</v>
      </c>
      <c r="AI251">
        <f t="shared" si="162"/>
        <v>0</v>
      </c>
      <c r="AJ251">
        <v>0</v>
      </c>
      <c r="AK251">
        <v>0</v>
      </c>
      <c r="AL251">
        <v>0</v>
      </c>
      <c r="AM251">
        <f t="shared" ref="AM251" si="167">SUM($AJ251+$AK251+$AL251)</f>
        <v>0</v>
      </c>
      <c r="AN251" s="8">
        <f t="shared" si="131"/>
        <v>1</v>
      </c>
      <c r="AO251" s="8">
        <f t="shared" si="130"/>
        <v>2</v>
      </c>
    </row>
    <row r="252" spans="1:42" ht="12.75" customHeight="1" x14ac:dyDescent="0.35">
      <c r="A252" s="6">
        <v>126</v>
      </c>
      <c r="B252" s="6">
        <v>2710</v>
      </c>
      <c r="C252" s="6" t="s">
        <v>29</v>
      </c>
      <c r="D252" s="6" t="s">
        <v>326</v>
      </c>
      <c r="E252" s="6" t="s">
        <v>504</v>
      </c>
      <c r="F252" s="9">
        <v>42089</v>
      </c>
      <c r="G252" s="6">
        <v>2</v>
      </c>
      <c r="H252" s="6">
        <v>1</v>
      </c>
      <c r="I252" s="6">
        <v>710</v>
      </c>
      <c r="J252" s="6">
        <v>2</v>
      </c>
      <c r="K252" s="6">
        <v>1</v>
      </c>
      <c r="L252" s="6">
        <v>0</v>
      </c>
      <c r="M252" s="6">
        <v>1</v>
      </c>
      <c r="N252" s="6">
        <v>0</v>
      </c>
      <c r="O252" s="6">
        <v>1</v>
      </c>
      <c r="P252" s="6">
        <v>4</v>
      </c>
      <c r="Q252">
        <v>0</v>
      </c>
      <c r="R252">
        <v>6</v>
      </c>
      <c r="S252">
        <v>5</v>
      </c>
      <c r="T252">
        <v>2</v>
      </c>
      <c r="U252">
        <v>0</v>
      </c>
      <c r="V252">
        <v>18</v>
      </c>
      <c r="W252">
        <v>1</v>
      </c>
      <c r="X252">
        <v>0</v>
      </c>
      <c r="Y252">
        <v>0</v>
      </c>
      <c r="Z252">
        <v>0</v>
      </c>
      <c r="AA252">
        <f t="shared" si="164"/>
        <v>0</v>
      </c>
      <c r="AB252">
        <v>0</v>
      </c>
      <c r="AC252">
        <v>0</v>
      </c>
      <c r="AD252">
        <v>17.399999999999999</v>
      </c>
      <c r="AE252">
        <v>1</v>
      </c>
      <c r="AF252">
        <v>0</v>
      </c>
      <c r="AG252">
        <v>0</v>
      </c>
      <c r="AH252">
        <v>0.1</v>
      </c>
      <c r="AI252">
        <v>1</v>
      </c>
      <c r="AJ252">
        <v>15.2</v>
      </c>
      <c r="AK252">
        <v>0</v>
      </c>
      <c r="AL252">
        <v>0</v>
      </c>
      <c r="AM252">
        <v>1</v>
      </c>
      <c r="AN252" s="8">
        <f t="shared" si="131"/>
        <v>3</v>
      </c>
      <c r="AO252" s="8">
        <f t="shared" si="130"/>
        <v>3</v>
      </c>
    </row>
    <row r="253" spans="1:42" customFormat="1" x14ac:dyDescent="0.35">
      <c r="A253">
        <v>126</v>
      </c>
      <c r="B253">
        <v>2710</v>
      </c>
      <c r="C253" t="s">
        <v>29</v>
      </c>
      <c r="D253" t="s">
        <v>326</v>
      </c>
      <c r="E253" t="s">
        <v>1562</v>
      </c>
      <c r="F253" s="7">
        <v>41995</v>
      </c>
      <c r="G253">
        <v>0</v>
      </c>
      <c r="H253">
        <v>0</v>
      </c>
      <c r="I253">
        <v>2</v>
      </c>
      <c r="J253">
        <v>710</v>
      </c>
      <c r="K253">
        <v>0</v>
      </c>
      <c r="L253">
        <v>0</v>
      </c>
      <c r="M253">
        <v>0</v>
      </c>
      <c r="N253">
        <v>0</v>
      </c>
      <c r="O253">
        <v>0</v>
      </c>
      <c r="P253">
        <v>0</v>
      </c>
      <c r="Q253">
        <v>0</v>
      </c>
      <c r="R253">
        <v>0</v>
      </c>
      <c r="S253">
        <v>5</v>
      </c>
      <c r="T253">
        <v>1</v>
      </c>
      <c r="U253">
        <v>17</v>
      </c>
      <c r="V253">
        <v>18</v>
      </c>
      <c r="W253">
        <v>2</v>
      </c>
      <c r="X253">
        <v>0</v>
      </c>
      <c r="Y253">
        <v>0</v>
      </c>
      <c r="Z253">
        <v>0</v>
      </c>
      <c r="AA253">
        <f t="shared" si="164"/>
        <v>0</v>
      </c>
      <c r="AB253">
        <v>0</v>
      </c>
      <c r="AC253">
        <v>0</v>
      </c>
      <c r="AD253">
        <v>0</v>
      </c>
      <c r="AE253">
        <f t="shared" ref="AE253" si="168">SUM($AB253+$AC253+$AD253)</f>
        <v>0</v>
      </c>
      <c r="AF253">
        <v>0</v>
      </c>
      <c r="AG253">
        <v>0</v>
      </c>
      <c r="AH253">
        <v>0</v>
      </c>
      <c r="AI253">
        <f t="shared" ref="AI253" si="169">SUM($AF253+$AG253+$AH253)</f>
        <v>0</v>
      </c>
      <c r="AJ253">
        <v>0</v>
      </c>
      <c r="AK253">
        <v>0</v>
      </c>
      <c r="AL253">
        <v>0</v>
      </c>
      <c r="AM253">
        <f t="shared" ref="AM253" si="170">SUM($AJ253+$AK253+$AL253)</f>
        <v>0</v>
      </c>
      <c r="AN253" s="8">
        <f t="shared" si="131"/>
        <v>2</v>
      </c>
      <c r="AO253" s="8">
        <f t="shared" si="130"/>
        <v>1</v>
      </c>
    </row>
    <row r="254" spans="1:42" ht="12.75" customHeight="1" x14ac:dyDescent="0.35">
      <c r="A254" s="6">
        <v>127</v>
      </c>
      <c r="B254" s="6">
        <v>2710</v>
      </c>
      <c r="C254" s="6" t="s">
        <v>29</v>
      </c>
      <c r="D254" s="6" t="s">
        <v>326</v>
      </c>
      <c r="E254" s="6" t="s">
        <v>508</v>
      </c>
      <c r="F254" s="9">
        <v>42149</v>
      </c>
      <c r="G254" s="6">
        <v>3</v>
      </c>
      <c r="H254" s="6">
        <v>1</v>
      </c>
      <c r="I254" s="6">
        <v>710</v>
      </c>
      <c r="J254" s="6">
        <v>2</v>
      </c>
      <c r="K254" s="6">
        <v>3</v>
      </c>
      <c r="L254" s="6">
        <v>0</v>
      </c>
      <c r="M254" s="6">
        <v>1</v>
      </c>
      <c r="N254" s="6">
        <v>0</v>
      </c>
      <c r="O254" s="6">
        <v>2</v>
      </c>
      <c r="P254" s="6">
        <v>3</v>
      </c>
      <c r="Q254" s="8">
        <v>0</v>
      </c>
      <c r="R254">
        <v>6</v>
      </c>
      <c r="S254">
        <v>5</v>
      </c>
      <c r="T254">
        <v>2</v>
      </c>
      <c r="U254">
        <v>17</v>
      </c>
      <c r="V254">
        <v>18</v>
      </c>
      <c r="W254">
        <v>2</v>
      </c>
      <c r="X254">
        <v>2</v>
      </c>
      <c r="Y254">
        <v>0</v>
      </c>
      <c r="Z254">
        <v>0</v>
      </c>
      <c r="AA254">
        <v>0</v>
      </c>
      <c r="AB254">
        <f t="shared" ref="AB254" si="171">SUM($X254+$Y254+$Z254)</f>
        <v>2</v>
      </c>
      <c r="AC254">
        <v>0</v>
      </c>
      <c r="AD254">
        <v>0</v>
      </c>
      <c r="AE254">
        <v>0</v>
      </c>
      <c r="AF254">
        <v>3</v>
      </c>
      <c r="AG254">
        <v>2.8</v>
      </c>
      <c r="AH254">
        <v>0</v>
      </c>
      <c r="AI254">
        <v>2</v>
      </c>
      <c r="AJ254">
        <v>1</v>
      </c>
      <c r="AK254">
        <v>0</v>
      </c>
      <c r="AL254">
        <v>0</v>
      </c>
      <c r="AM254">
        <v>0</v>
      </c>
      <c r="AN254" s="8">
        <f t="shared" si="131"/>
        <v>2</v>
      </c>
      <c r="AO254" s="8">
        <f t="shared" si="130"/>
        <v>4</v>
      </c>
      <c r="AP254"/>
    </row>
    <row r="255" spans="1:42" customFormat="1" x14ac:dyDescent="0.35">
      <c r="A255">
        <v>127</v>
      </c>
      <c r="B255">
        <v>2710</v>
      </c>
      <c r="C255" t="s">
        <v>29</v>
      </c>
      <c r="D255" t="s">
        <v>326</v>
      </c>
      <c r="E255" t="s">
        <v>1562</v>
      </c>
      <c r="F255" s="7">
        <v>42152</v>
      </c>
      <c r="G255">
        <v>0</v>
      </c>
      <c r="H255">
        <v>0</v>
      </c>
      <c r="I255">
        <v>2</v>
      </c>
      <c r="J255">
        <v>710</v>
      </c>
      <c r="K255">
        <v>0</v>
      </c>
      <c r="L255">
        <v>0</v>
      </c>
      <c r="M255">
        <v>0</v>
      </c>
      <c r="N255">
        <v>0</v>
      </c>
      <c r="O255">
        <v>0</v>
      </c>
      <c r="P255">
        <v>0</v>
      </c>
      <c r="Q255">
        <v>0</v>
      </c>
      <c r="R255">
        <v>6</v>
      </c>
      <c r="S255">
        <v>5</v>
      </c>
      <c r="T255">
        <v>2</v>
      </c>
      <c r="U255">
        <v>17</v>
      </c>
      <c r="V255">
        <v>18</v>
      </c>
      <c r="W255">
        <v>2</v>
      </c>
      <c r="X255">
        <v>0</v>
      </c>
      <c r="Y255">
        <v>0</v>
      </c>
      <c r="Z255">
        <v>0</v>
      </c>
      <c r="AA255">
        <f t="shared" ref="AA255" si="172">SUM($X255+$Y255+$Z255)</f>
        <v>0</v>
      </c>
      <c r="AB255">
        <v>16.399999999999999</v>
      </c>
      <c r="AC255">
        <v>0</v>
      </c>
      <c r="AD255">
        <v>0</v>
      </c>
      <c r="AE255">
        <v>1</v>
      </c>
      <c r="AF255">
        <v>0</v>
      </c>
      <c r="AG255">
        <v>0</v>
      </c>
      <c r="AH255">
        <v>0</v>
      </c>
      <c r="AI255">
        <f t="shared" ref="AI255" si="173">SUM($AF255+$AG255+$AH255)</f>
        <v>0</v>
      </c>
      <c r="AJ255">
        <v>0</v>
      </c>
      <c r="AK255">
        <v>0</v>
      </c>
      <c r="AL255">
        <v>0</v>
      </c>
      <c r="AM255">
        <f t="shared" ref="AM255" si="174">SUM($AJ255+$AK255+$AL255)</f>
        <v>0</v>
      </c>
      <c r="AN255" s="8">
        <f t="shared" si="131"/>
        <v>3</v>
      </c>
      <c r="AO255" s="8">
        <f t="shared" si="130"/>
        <v>2</v>
      </c>
    </row>
    <row r="256" spans="1:42" ht="12.75" customHeight="1" x14ac:dyDescent="0.35">
      <c r="A256" s="6">
        <v>128</v>
      </c>
      <c r="B256" s="6">
        <v>2710</v>
      </c>
      <c r="C256" s="6" t="s">
        <v>29</v>
      </c>
      <c r="D256" s="6" t="s">
        <v>326</v>
      </c>
      <c r="E256" s="6" t="s">
        <v>512</v>
      </c>
      <c r="F256" s="9">
        <v>42736.02</v>
      </c>
      <c r="G256" s="6">
        <v>3</v>
      </c>
      <c r="H256" s="6">
        <v>1</v>
      </c>
      <c r="I256" s="6">
        <v>710</v>
      </c>
      <c r="J256" s="6">
        <v>2</v>
      </c>
      <c r="K256" s="6">
        <v>3</v>
      </c>
      <c r="L256" s="6">
        <v>0</v>
      </c>
      <c r="M256" s="6">
        <v>1</v>
      </c>
      <c r="N256" s="6">
        <v>0</v>
      </c>
      <c r="O256" s="6">
        <v>1</v>
      </c>
      <c r="P256" s="6">
        <v>3</v>
      </c>
      <c r="Q256" s="6">
        <v>0</v>
      </c>
      <c r="R256" s="6">
        <v>6</v>
      </c>
      <c r="S256" s="6">
        <v>0</v>
      </c>
      <c r="T256" s="6">
        <v>1</v>
      </c>
      <c r="U256" s="6">
        <v>0</v>
      </c>
      <c r="V256" s="6">
        <v>18</v>
      </c>
      <c r="W256" s="6">
        <v>1</v>
      </c>
      <c r="X256" s="6">
        <v>0</v>
      </c>
      <c r="Y256" s="6">
        <v>0</v>
      </c>
      <c r="Z256" s="6">
        <v>0</v>
      </c>
      <c r="AA256" s="6">
        <v>0</v>
      </c>
      <c r="AB256" s="6">
        <v>0</v>
      </c>
      <c r="AC256" s="6">
        <v>0</v>
      </c>
      <c r="AD256" s="6">
        <v>0</v>
      </c>
      <c r="AE256" s="6">
        <v>0</v>
      </c>
      <c r="AF256" s="6">
        <v>0</v>
      </c>
      <c r="AG256" s="6">
        <v>0</v>
      </c>
      <c r="AH256" s="6">
        <v>0.1</v>
      </c>
      <c r="AI256" s="6">
        <v>1</v>
      </c>
      <c r="AJ256" s="6">
        <v>0</v>
      </c>
      <c r="AK256" s="6">
        <v>0</v>
      </c>
      <c r="AL256" s="6">
        <v>0</v>
      </c>
      <c r="AM256" s="6">
        <v>0</v>
      </c>
      <c r="AN256" s="8">
        <f t="shared" si="131"/>
        <v>1</v>
      </c>
      <c r="AO256" s="8">
        <f t="shared" si="130"/>
        <v>2</v>
      </c>
    </row>
    <row r="257" spans="1:41" ht="12.75" customHeight="1" x14ac:dyDescent="0.35">
      <c r="A257" s="6">
        <v>128</v>
      </c>
      <c r="B257" s="6">
        <v>2710</v>
      </c>
      <c r="C257" s="6" t="s">
        <v>29</v>
      </c>
      <c r="D257" s="6" t="s">
        <v>326</v>
      </c>
      <c r="F257" s="9">
        <v>42737.02</v>
      </c>
      <c r="G257" s="6">
        <v>0</v>
      </c>
      <c r="H257" s="6">
        <v>0</v>
      </c>
      <c r="I257">
        <v>2</v>
      </c>
      <c r="J257">
        <v>710</v>
      </c>
      <c r="K257" s="6">
        <v>0</v>
      </c>
      <c r="L257" s="6">
        <v>0</v>
      </c>
      <c r="M257" s="6">
        <v>0</v>
      </c>
      <c r="N257" s="6">
        <v>0</v>
      </c>
      <c r="O257" s="6">
        <v>0</v>
      </c>
      <c r="P257" s="6">
        <v>0</v>
      </c>
      <c r="Q257" s="6">
        <v>0</v>
      </c>
      <c r="R257" s="6">
        <v>0</v>
      </c>
      <c r="S257" s="6">
        <v>5</v>
      </c>
      <c r="T257" s="6">
        <v>1</v>
      </c>
      <c r="U257" s="6">
        <v>0</v>
      </c>
      <c r="V257" s="6">
        <v>18</v>
      </c>
      <c r="W257" s="6">
        <v>1</v>
      </c>
      <c r="X257" s="6">
        <v>0</v>
      </c>
      <c r="Y257" s="6">
        <v>0</v>
      </c>
      <c r="Z257" s="6">
        <v>0</v>
      </c>
      <c r="AA257" s="6">
        <v>0</v>
      </c>
      <c r="AB257" s="6">
        <v>0</v>
      </c>
      <c r="AC257" s="6">
        <v>0</v>
      </c>
      <c r="AD257" s="6">
        <v>0</v>
      </c>
      <c r="AE257" s="6">
        <v>0</v>
      </c>
      <c r="AF257" s="6">
        <v>0</v>
      </c>
      <c r="AG257" s="6">
        <v>0</v>
      </c>
      <c r="AH257" s="6">
        <v>0</v>
      </c>
      <c r="AI257" s="6">
        <v>0</v>
      </c>
      <c r="AJ257" s="6">
        <v>0</v>
      </c>
      <c r="AK257" s="6">
        <v>0</v>
      </c>
      <c r="AL257" s="6">
        <v>0</v>
      </c>
      <c r="AM257" s="6">
        <v>0</v>
      </c>
      <c r="AN257" s="8">
        <f t="shared" si="131"/>
        <v>1</v>
      </c>
      <c r="AO257" s="8">
        <f t="shared" si="130"/>
        <v>1</v>
      </c>
    </row>
    <row r="258" spans="1:41" ht="12.75" customHeight="1" x14ac:dyDescent="0.35">
      <c r="A258" s="6">
        <v>129</v>
      </c>
      <c r="B258">
        <v>2710</v>
      </c>
      <c r="C258" s="6" t="s">
        <v>29</v>
      </c>
      <c r="D258" s="6" t="s">
        <v>326</v>
      </c>
      <c r="E258" s="6" t="s">
        <v>517</v>
      </c>
      <c r="F258" s="9">
        <v>42795.02</v>
      </c>
      <c r="G258" s="6">
        <v>3</v>
      </c>
      <c r="H258" s="6">
        <v>1</v>
      </c>
      <c r="I258" s="6">
        <v>710</v>
      </c>
      <c r="J258" s="6">
        <v>2</v>
      </c>
      <c r="K258" s="6">
        <v>3</v>
      </c>
      <c r="L258" s="6">
        <v>0</v>
      </c>
      <c r="M258" s="6">
        <v>1</v>
      </c>
      <c r="N258" s="6">
        <v>0</v>
      </c>
      <c r="O258" s="6">
        <v>4</v>
      </c>
      <c r="P258" s="6">
        <v>4</v>
      </c>
      <c r="Q258" s="6">
        <v>0</v>
      </c>
      <c r="R258" s="6">
        <v>6</v>
      </c>
      <c r="S258" s="6">
        <v>5</v>
      </c>
      <c r="T258" s="6">
        <v>2</v>
      </c>
      <c r="U258" s="6">
        <v>0</v>
      </c>
      <c r="V258" s="6">
        <v>0</v>
      </c>
      <c r="W258" s="6">
        <v>0</v>
      </c>
      <c r="X258" s="6">
        <v>0</v>
      </c>
      <c r="Y258" s="6">
        <v>0</v>
      </c>
      <c r="Z258" s="6">
        <v>0</v>
      </c>
      <c r="AA258" s="6">
        <v>0</v>
      </c>
      <c r="AB258" s="6">
        <v>0</v>
      </c>
      <c r="AC258" s="6">
        <v>0</v>
      </c>
      <c r="AD258" s="6">
        <v>0</v>
      </c>
      <c r="AE258" s="6">
        <v>0</v>
      </c>
      <c r="AF258" s="6">
        <v>0</v>
      </c>
      <c r="AG258" s="6">
        <v>0</v>
      </c>
      <c r="AH258" s="6">
        <v>0</v>
      </c>
      <c r="AI258" s="6">
        <v>0</v>
      </c>
      <c r="AJ258" s="6">
        <v>0</v>
      </c>
      <c r="AK258" s="6">
        <v>17.399999999999999</v>
      </c>
      <c r="AL258" s="6">
        <v>0</v>
      </c>
      <c r="AM258" s="6">
        <v>1</v>
      </c>
      <c r="AN258" s="8">
        <f t="shared" si="131"/>
        <v>1</v>
      </c>
      <c r="AO258" s="8">
        <f t="shared" si="130"/>
        <v>2</v>
      </c>
    </row>
    <row r="259" spans="1:41" ht="12.75" customHeight="1" x14ac:dyDescent="0.35">
      <c r="A259" s="6">
        <v>129</v>
      </c>
      <c r="B259" s="6">
        <v>2710</v>
      </c>
      <c r="C259" s="6" t="s">
        <v>29</v>
      </c>
      <c r="D259" s="6" t="s">
        <v>326</v>
      </c>
      <c r="F259" s="9">
        <v>42796.02</v>
      </c>
      <c r="G259" s="6">
        <v>0</v>
      </c>
      <c r="H259" s="6">
        <v>0</v>
      </c>
      <c r="I259">
        <v>2</v>
      </c>
      <c r="J259">
        <v>710</v>
      </c>
      <c r="K259" s="6">
        <v>0</v>
      </c>
      <c r="L259" s="6">
        <v>0</v>
      </c>
      <c r="M259" s="6">
        <v>0</v>
      </c>
      <c r="N259" s="6">
        <v>0</v>
      </c>
      <c r="O259" s="6">
        <v>0</v>
      </c>
      <c r="P259" s="6">
        <v>0</v>
      </c>
      <c r="Q259" s="6">
        <v>0</v>
      </c>
      <c r="R259" s="6">
        <v>6</v>
      </c>
      <c r="S259" s="6">
        <v>5</v>
      </c>
      <c r="T259" s="6">
        <v>2</v>
      </c>
      <c r="U259" s="6">
        <v>0</v>
      </c>
      <c r="V259" s="6">
        <v>18</v>
      </c>
      <c r="W259" s="6">
        <v>1</v>
      </c>
      <c r="X259" s="6">
        <v>0</v>
      </c>
      <c r="Y259" s="6">
        <v>0</v>
      </c>
      <c r="Z259" s="6">
        <v>0</v>
      </c>
      <c r="AA259" s="6">
        <v>0</v>
      </c>
      <c r="AB259" s="6">
        <v>16.399999999999999</v>
      </c>
      <c r="AC259" s="6">
        <v>0</v>
      </c>
      <c r="AD259" s="6">
        <v>0</v>
      </c>
      <c r="AE259" s="6">
        <v>1</v>
      </c>
      <c r="AF259" s="6">
        <v>0</v>
      </c>
      <c r="AG259" s="6">
        <v>0</v>
      </c>
      <c r="AH259" s="6">
        <v>0</v>
      </c>
      <c r="AI259" s="6">
        <v>0</v>
      </c>
      <c r="AJ259" s="6">
        <v>0</v>
      </c>
      <c r="AK259" s="6">
        <v>0</v>
      </c>
      <c r="AL259" s="6">
        <v>0</v>
      </c>
      <c r="AM259" s="6">
        <v>0</v>
      </c>
      <c r="AN259" s="8">
        <f t="shared" si="131"/>
        <v>2</v>
      </c>
      <c r="AO259" s="8">
        <f t="shared" ref="AO259:AO322" si="175">SUM($T259+$AA259+$AI259)</f>
        <v>2</v>
      </c>
    </row>
    <row r="260" spans="1:41" ht="12.75" customHeight="1" x14ac:dyDescent="0.35">
      <c r="A260" s="6">
        <v>130</v>
      </c>
      <c r="B260">
        <v>2710</v>
      </c>
      <c r="C260" s="6" t="s">
        <v>29</v>
      </c>
      <c r="D260" s="6" t="s">
        <v>326</v>
      </c>
      <c r="E260" s="6" t="s">
        <v>524</v>
      </c>
      <c r="F260" s="9">
        <v>42826.01</v>
      </c>
      <c r="G260" s="6">
        <v>3</v>
      </c>
      <c r="H260" s="6">
        <v>1</v>
      </c>
      <c r="I260" s="6">
        <v>710</v>
      </c>
      <c r="J260" s="6">
        <v>2</v>
      </c>
      <c r="K260" s="6">
        <v>3</v>
      </c>
      <c r="L260" s="6">
        <v>0</v>
      </c>
      <c r="M260" s="6">
        <v>1</v>
      </c>
      <c r="N260" s="6">
        <v>0</v>
      </c>
      <c r="O260" s="6">
        <v>2</v>
      </c>
      <c r="P260" s="6">
        <v>3</v>
      </c>
      <c r="Q260" s="6">
        <v>0</v>
      </c>
      <c r="R260" s="6">
        <v>6</v>
      </c>
      <c r="S260" s="6">
        <v>5</v>
      </c>
      <c r="T260" s="6">
        <v>2</v>
      </c>
      <c r="U260" s="6">
        <v>0</v>
      </c>
      <c r="V260" s="6">
        <v>18</v>
      </c>
      <c r="W260" s="6">
        <v>1</v>
      </c>
      <c r="X260" s="6">
        <v>0</v>
      </c>
      <c r="Y260" s="6">
        <v>0</v>
      </c>
      <c r="Z260" s="6">
        <v>0</v>
      </c>
      <c r="AA260" s="6">
        <v>1</v>
      </c>
      <c r="AB260" s="6">
        <v>16.399999999999999</v>
      </c>
      <c r="AC260" s="6">
        <v>17</v>
      </c>
      <c r="AD260" s="6">
        <v>0</v>
      </c>
      <c r="AE260" s="6">
        <v>2</v>
      </c>
      <c r="AF260" s="6">
        <v>3</v>
      </c>
      <c r="AG260" s="6">
        <v>0</v>
      </c>
      <c r="AH260" s="6">
        <v>0</v>
      </c>
      <c r="AI260" s="6">
        <v>1</v>
      </c>
      <c r="AJ260" s="6">
        <v>0</v>
      </c>
      <c r="AK260" s="6">
        <v>0</v>
      </c>
      <c r="AL260" s="6">
        <v>18.3</v>
      </c>
      <c r="AM260" s="6">
        <v>1</v>
      </c>
      <c r="AN260" s="8">
        <f t="shared" ref="AN260:AN323" si="176">SUM($W260,$AE260,$AM260)</f>
        <v>4</v>
      </c>
      <c r="AO260" s="8">
        <f t="shared" si="175"/>
        <v>4</v>
      </c>
    </row>
    <row r="261" spans="1:41" ht="12.75" customHeight="1" x14ac:dyDescent="0.35">
      <c r="A261" s="6">
        <v>130</v>
      </c>
      <c r="B261" s="6">
        <v>2710</v>
      </c>
      <c r="C261" s="6" t="s">
        <v>29</v>
      </c>
      <c r="D261" s="6" t="s">
        <v>326</v>
      </c>
      <c r="F261" s="9">
        <v>42827.01</v>
      </c>
      <c r="G261" s="6">
        <v>0</v>
      </c>
      <c r="H261" s="6">
        <v>0</v>
      </c>
      <c r="I261">
        <v>2</v>
      </c>
      <c r="J261">
        <v>710</v>
      </c>
      <c r="K261" s="6">
        <v>0</v>
      </c>
      <c r="L261" s="6">
        <v>0</v>
      </c>
      <c r="M261" s="6">
        <v>0</v>
      </c>
      <c r="N261" s="6">
        <v>0</v>
      </c>
      <c r="O261" s="6">
        <v>0</v>
      </c>
      <c r="P261" s="6">
        <v>0</v>
      </c>
      <c r="Q261" s="6">
        <v>0</v>
      </c>
      <c r="R261" s="6">
        <v>0</v>
      </c>
      <c r="S261" s="6">
        <v>5</v>
      </c>
      <c r="T261" s="6">
        <v>1</v>
      </c>
      <c r="U261" s="6">
        <v>0</v>
      </c>
      <c r="V261" s="6">
        <v>18</v>
      </c>
      <c r="W261" s="6">
        <v>1</v>
      </c>
      <c r="X261" s="6">
        <v>0</v>
      </c>
      <c r="Y261" s="6">
        <v>0</v>
      </c>
      <c r="Z261" s="6">
        <v>0</v>
      </c>
      <c r="AA261" s="6">
        <v>0</v>
      </c>
      <c r="AB261" s="6">
        <v>0</v>
      </c>
      <c r="AC261" s="6">
        <v>0</v>
      </c>
      <c r="AD261" s="6">
        <v>0</v>
      </c>
      <c r="AE261" s="6">
        <v>0</v>
      </c>
      <c r="AF261" s="6">
        <v>0</v>
      </c>
      <c r="AG261" s="6">
        <v>0</v>
      </c>
      <c r="AH261" s="6">
        <v>0</v>
      </c>
      <c r="AI261" s="6">
        <v>0</v>
      </c>
      <c r="AJ261" s="6">
        <v>0</v>
      </c>
      <c r="AK261" s="6">
        <v>0</v>
      </c>
      <c r="AL261" s="6">
        <v>0</v>
      </c>
      <c r="AM261" s="6">
        <v>0</v>
      </c>
      <c r="AN261" s="8">
        <f t="shared" si="176"/>
        <v>1</v>
      </c>
      <c r="AO261" s="8">
        <f t="shared" si="175"/>
        <v>1</v>
      </c>
    </row>
    <row r="262" spans="1:41" ht="12.75" customHeight="1" x14ac:dyDescent="0.35">
      <c r="A262" s="6">
        <v>131</v>
      </c>
      <c r="B262" s="6">
        <v>2710</v>
      </c>
      <c r="C262" s="6" t="s">
        <v>29</v>
      </c>
      <c r="D262" s="6" t="s">
        <v>326</v>
      </c>
      <c r="E262" s="6" t="s">
        <v>528</v>
      </c>
      <c r="F262" s="9">
        <v>42905</v>
      </c>
      <c r="G262" s="6">
        <v>3</v>
      </c>
      <c r="H262" s="6">
        <v>1</v>
      </c>
      <c r="I262" s="6">
        <v>710</v>
      </c>
      <c r="J262" s="6">
        <v>2</v>
      </c>
      <c r="K262" s="6">
        <v>1</v>
      </c>
      <c r="L262" s="6">
        <v>1</v>
      </c>
      <c r="M262" s="6">
        <v>1</v>
      </c>
      <c r="N262" s="6">
        <v>0</v>
      </c>
      <c r="O262" s="6">
        <v>1</v>
      </c>
      <c r="P262" s="6">
        <v>3</v>
      </c>
      <c r="Q262" s="6">
        <v>0</v>
      </c>
      <c r="R262" s="6">
        <v>6</v>
      </c>
      <c r="S262" s="6">
        <v>5</v>
      </c>
      <c r="T262" s="6">
        <v>2</v>
      </c>
      <c r="U262" s="6">
        <v>0</v>
      </c>
      <c r="V262" s="6">
        <v>18</v>
      </c>
      <c r="W262" s="6">
        <v>1</v>
      </c>
      <c r="X262" s="6">
        <v>0</v>
      </c>
      <c r="Y262" s="6">
        <v>0</v>
      </c>
      <c r="Z262" s="6">
        <v>2</v>
      </c>
      <c r="AA262" s="6">
        <v>1</v>
      </c>
      <c r="AB262" s="6">
        <v>16.399999999999999</v>
      </c>
      <c r="AC262" s="6">
        <v>0</v>
      </c>
      <c r="AD262" s="6">
        <v>0</v>
      </c>
      <c r="AE262" s="6">
        <v>1</v>
      </c>
      <c r="AF262" s="6">
        <v>0</v>
      </c>
      <c r="AG262" s="6">
        <v>0</v>
      </c>
      <c r="AH262" s="6">
        <v>0</v>
      </c>
      <c r="AI262" s="6">
        <v>0</v>
      </c>
      <c r="AJ262" s="6">
        <v>0</v>
      </c>
      <c r="AK262" s="6">
        <v>0</v>
      </c>
      <c r="AL262" s="6">
        <v>0</v>
      </c>
      <c r="AM262" s="6">
        <v>0</v>
      </c>
      <c r="AN262" s="8">
        <f t="shared" si="176"/>
        <v>2</v>
      </c>
      <c r="AO262" s="8">
        <f t="shared" si="175"/>
        <v>3</v>
      </c>
    </row>
    <row r="263" spans="1:41" ht="12.75" customHeight="1" x14ac:dyDescent="0.35">
      <c r="A263" s="6">
        <v>131</v>
      </c>
      <c r="B263">
        <v>2710</v>
      </c>
      <c r="C263" s="6" t="s">
        <v>29</v>
      </c>
      <c r="D263" s="6" t="s">
        <v>326</v>
      </c>
      <c r="F263" s="9">
        <v>42906</v>
      </c>
      <c r="G263" s="6">
        <v>0</v>
      </c>
      <c r="H263" s="6">
        <v>0</v>
      </c>
      <c r="I263">
        <v>2</v>
      </c>
      <c r="J263">
        <v>710</v>
      </c>
      <c r="K263" s="6">
        <v>0</v>
      </c>
      <c r="L263" s="6">
        <v>0</v>
      </c>
      <c r="M263" s="6">
        <v>0</v>
      </c>
      <c r="N263" s="6">
        <v>0</v>
      </c>
      <c r="O263" s="6">
        <v>0</v>
      </c>
      <c r="P263" s="6">
        <v>0</v>
      </c>
      <c r="Q263" s="6">
        <v>0</v>
      </c>
      <c r="R263" s="6">
        <v>6</v>
      </c>
      <c r="S263" s="6">
        <v>5</v>
      </c>
      <c r="T263" s="6">
        <v>2</v>
      </c>
      <c r="U263" s="6">
        <v>0</v>
      </c>
      <c r="V263" s="6">
        <v>18</v>
      </c>
      <c r="W263" s="6">
        <v>1</v>
      </c>
      <c r="X263" s="6">
        <v>0</v>
      </c>
      <c r="Y263" s="6">
        <v>0</v>
      </c>
      <c r="Z263" s="6">
        <v>2</v>
      </c>
      <c r="AA263" s="6">
        <v>1</v>
      </c>
      <c r="AB263" s="6">
        <v>0</v>
      </c>
      <c r="AC263" s="6">
        <v>0</v>
      </c>
      <c r="AD263" s="6">
        <v>0</v>
      </c>
      <c r="AE263" s="6">
        <v>0</v>
      </c>
      <c r="AF263" s="6">
        <v>0</v>
      </c>
      <c r="AG263" s="6">
        <v>0</v>
      </c>
      <c r="AH263" s="6">
        <v>0</v>
      </c>
      <c r="AI263" s="6">
        <v>0</v>
      </c>
      <c r="AJ263" s="6">
        <v>0</v>
      </c>
      <c r="AK263" s="6">
        <v>0</v>
      </c>
      <c r="AL263" s="6">
        <v>0</v>
      </c>
      <c r="AM263" s="6">
        <v>0</v>
      </c>
      <c r="AN263" s="8">
        <f t="shared" si="176"/>
        <v>1</v>
      </c>
      <c r="AO263" s="8">
        <f t="shared" si="175"/>
        <v>3</v>
      </c>
    </row>
    <row r="264" spans="1:41" ht="12.75" customHeight="1" x14ac:dyDescent="0.35">
      <c r="A264" s="6">
        <v>132</v>
      </c>
      <c r="B264" s="6">
        <v>2710</v>
      </c>
      <c r="C264" s="6" t="s">
        <v>29</v>
      </c>
      <c r="D264" s="6" t="s">
        <v>326</v>
      </c>
      <c r="E264" s="6" t="s">
        <v>533</v>
      </c>
      <c r="F264" s="9">
        <v>43040</v>
      </c>
      <c r="G264" s="6">
        <v>3</v>
      </c>
      <c r="H264" s="6">
        <v>3</v>
      </c>
      <c r="I264" s="6">
        <v>710</v>
      </c>
      <c r="J264" s="6">
        <v>2</v>
      </c>
      <c r="K264" s="6">
        <v>3</v>
      </c>
      <c r="L264" s="6">
        <v>0</v>
      </c>
      <c r="M264" s="6">
        <v>1</v>
      </c>
      <c r="N264" s="6">
        <v>0</v>
      </c>
      <c r="O264" s="6">
        <v>2</v>
      </c>
      <c r="P264" s="6">
        <v>4</v>
      </c>
      <c r="Q264" s="6">
        <v>0</v>
      </c>
      <c r="R264" s="6">
        <v>6</v>
      </c>
      <c r="S264" s="6">
        <v>5</v>
      </c>
      <c r="T264" s="6">
        <v>2</v>
      </c>
      <c r="U264" s="6">
        <v>0</v>
      </c>
      <c r="V264" s="6">
        <v>18</v>
      </c>
      <c r="W264" s="6">
        <v>1</v>
      </c>
      <c r="X264" s="6">
        <v>0</v>
      </c>
      <c r="Y264" s="6">
        <v>0</v>
      </c>
      <c r="Z264" s="6">
        <v>0</v>
      </c>
      <c r="AA264" s="6">
        <v>0</v>
      </c>
      <c r="AB264" s="6">
        <v>16.399999999999999</v>
      </c>
      <c r="AC264" s="6">
        <v>0</v>
      </c>
      <c r="AD264" s="6">
        <v>0</v>
      </c>
      <c r="AE264" s="6">
        <v>1</v>
      </c>
      <c r="AF264" s="6">
        <v>0</v>
      </c>
      <c r="AG264" s="6">
        <v>0</v>
      </c>
      <c r="AH264" s="6">
        <v>0.1</v>
      </c>
      <c r="AI264" s="6">
        <v>1</v>
      </c>
      <c r="AJ264" s="6">
        <v>0</v>
      </c>
      <c r="AK264" s="6">
        <v>0</v>
      </c>
      <c r="AL264" s="6">
        <v>0</v>
      </c>
      <c r="AM264" s="6">
        <v>0</v>
      </c>
      <c r="AN264" s="8">
        <f t="shared" si="176"/>
        <v>2</v>
      </c>
      <c r="AO264" s="8">
        <f t="shared" si="175"/>
        <v>3</v>
      </c>
    </row>
    <row r="265" spans="1:41" ht="12.75" customHeight="1" x14ac:dyDescent="0.35">
      <c r="A265" s="6">
        <v>132</v>
      </c>
      <c r="B265">
        <v>2710</v>
      </c>
      <c r="C265" s="6" t="s">
        <v>29</v>
      </c>
      <c r="D265" s="6" t="s">
        <v>326</v>
      </c>
      <c r="F265" s="9">
        <v>43041</v>
      </c>
      <c r="G265" s="6">
        <v>0</v>
      </c>
      <c r="H265" s="6">
        <v>0</v>
      </c>
      <c r="I265">
        <v>2</v>
      </c>
      <c r="J265">
        <v>710</v>
      </c>
      <c r="K265" s="6">
        <v>0</v>
      </c>
      <c r="L265" s="6">
        <v>0</v>
      </c>
      <c r="M265" s="6">
        <v>0</v>
      </c>
      <c r="N265" s="6">
        <v>0</v>
      </c>
      <c r="O265" s="6">
        <v>0</v>
      </c>
      <c r="P265" s="6">
        <v>0</v>
      </c>
      <c r="Q265" s="6">
        <v>0</v>
      </c>
      <c r="R265" s="6">
        <v>6</v>
      </c>
      <c r="S265" s="6">
        <v>5</v>
      </c>
      <c r="T265" s="6">
        <v>2</v>
      </c>
      <c r="U265" s="6">
        <v>0</v>
      </c>
      <c r="V265" s="6">
        <v>18</v>
      </c>
      <c r="W265" s="6">
        <v>1</v>
      </c>
      <c r="X265" s="6">
        <v>0</v>
      </c>
      <c r="Y265" s="6">
        <v>0</v>
      </c>
      <c r="Z265" s="6">
        <v>2</v>
      </c>
      <c r="AA265" s="6">
        <v>1</v>
      </c>
      <c r="AB265" s="6">
        <v>16.399999999999999</v>
      </c>
      <c r="AC265" s="6">
        <v>0</v>
      </c>
      <c r="AD265" s="6">
        <v>0</v>
      </c>
      <c r="AE265" s="6">
        <v>1</v>
      </c>
      <c r="AF265" s="6">
        <v>0</v>
      </c>
      <c r="AG265" s="6">
        <v>0</v>
      </c>
      <c r="AH265" s="6">
        <v>0.1</v>
      </c>
      <c r="AI265" s="6">
        <v>1</v>
      </c>
      <c r="AJ265" s="6">
        <v>0</v>
      </c>
      <c r="AK265" s="6">
        <v>0</v>
      </c>
      <c r="AL265" s="6">
        <v>0</v>
      </c>
      <c r="AM265" s="6">
        <v>0</v>
      </c>
      <c r="AN265" s="8">
        <f t="shared" si="176"/>
        <v>2</v>
      </c>
      <c r="AO265" s="8">
        <f t="shared" si="175"/>
        <v>4</v>
      </c>
    </row>
    <row r="266" spans="1:41" ht="12.75" customHeight="1" x14ac:dyDescent="0.35">
      <c r="A266" s="6">
        <v>133</v>
      </c>
      <c r="B266" s="6">
        <v>2710</v>
      </c>
      <c r="C266" s="6" t="s">
        <v>29</v>
      </c>
      <c r="D266" s="6" t="s">
        <v>326</v>
      </c>
      <c r="E266" s="6" t="s">
        <v>536</v>
      </c>
      <c r="F266" s="9">
        <v>43101.04</v>
      </c>
      <c r="G266" s="6">
        <v>3</v>
      </c>
      <c r="H266" s="6">
        <v>3</v>
      </c>
      <c r="I266" s="6">
        <v>710</v>
      </c>
      <c r="J266" s="6">
        <v>2</v>
      </c>
      <c r="K266" s="6">
        <v>3</v>
      </c>
      <c r="L266" s="6">
        <v>0</v>
      </c>
      <c r="M266" s="6">
        <v>1</v>
      </c>
      <c r="N266" s="6">
        <v>0</v>
      </c>
      <c r="O266" s="6">
        <v>2</v>
      </c>
      <c r="P266" s="6">
        <v>4</v>
      </c>
      <c r="Q266" s="6">
        <v>0</v>
      </c>
      <c r="R266" s="6">
        <v>6</v>
      </c>
      <c r="S266" s="6">
        <v>0</v>
      </c>
      <c r="T266" s="6">
        <v>1</v>
      </c>
      <c r="U266" s="6">
        <v>0</v>
      </c>
      <c r="V266" s="6">
        <v>18</v>
      </c>
      <c r="W266" s="6">
        <v>1</v>
      </c>
      <c r="X266" s="6">
        <v>0</v>
      </c>
      <c r="Y266" s="6">
        <v>0</v>
      </c>
      <c r="Z266" s="6">
        <v>0</v>
      </c>
      <c r="AA266" s="6">
        <v>0</v>
      </c>
      <c r="AB266" s="6">
        <v>0</v>
      </c>
      <c r="AC266" s="6">
        <v>0</v>
      </c>
      <c r="AD266" s="6">
        <v>0</v>
      </c>
      <c r="AE266" s="6">
        <v>0</v>
      </c>
      <c r="AF266" s="6">
        <v>0</v>
      </c>
      <c r="AG266" s="6">
        <v>0</v>
      </c>
      <c r="AH266" s="6">
        <v>0</v>
      </c>
      <c r="AI266" s="6">
        <v>0</v>
      </c>
      <c r="AJ266" s="6">
        <v>0</v>
      </c>
      <c r="AK266" s="6">
        <v>0</v>
      </c>
      <c r="AL266" s="6">
        <v>0</v>
      </c>
      <c r="AM266" s="6">
        <v>0</v>
      </c>
      <c r="AN266" s="8">
        <f t="shared" si="176"/>
        <v>1</v>
      </c>
      <c r="AO266" s="8">
        <f t="shared" si="175"/>
        <v>1</v>
      </c>
    </row>
    <row r="267" spans="1:41" ht="12.75" customHeight="1" x14ac:dyDescent="0.35">
      <c r="A267" s="6">
        <v>133</v>
      </c>
      <c r="B267" s="6">
        <v>2710</v>
      </c>
      <c r="C267" s="6" t="s">
        <v>29</v>
      </c>
      <c r="D267" s="6" t="s">
        <v>326</v>
      </c>
      <c r="F267" s="9">
        <v>43102.04</v>
      </c>
      <c r="G267" s="6">
        <v>0</v>
      </c>
      <c r="H267" s="6">
        <v>0</v>
      </c>
      <c r="I267">
        <v>2</v>
      </c>
      <c r="J267">
        <v>710</v>
      </c>
      <c r="K267" s="6">
        <v>0</v>
      </c>
      <c r="L267" s="6">
        <v>0</v>
      </c>
      <c r="M267" s="6">
        <v>0</v>
      </c>
      <c r="N267" s="6">
        <v>0</v>
      </c>
      <c r="O267" s="6">
        <v>0</v>
      </c>
      <c r="P267" s="6">
        <v>0</v>
      </c>
      <c r="Q267" s="6">
        <v>0</v>
      </c>
      <c r="R267" s="6">
        <v>6</v>
      </c>
      <c r="S267" s="6">
        <v>0</v>
      </c>
      <c r="T267" s="6">
        <v>1</v>
      </c>
      <c r="U267" s="6">
        <v>0</v>
      </c>
      <c r="V267" s="6">
        <v>18</v>
      </c>
      <c r="W267" s="6">
        <v>1</v>
      </c>
      <c r="X267" s="6">
        <v>0</v>
      </c>
      <c r="Y267" s="6">
        <v>0</v>
      </c>
      <c r="Z267" s="6">
        <v>0</v>
      </c>
      <c r="AA267" s="6">
        <v>0</v>
      </c>
      <c r="AB267" s="6">
        <v>0</v>
      </c>
      <c r="AC267" s="6">
        <v>0</v>
      </c>
      <c r="AD267" s="6">
        <v>0</v>
      </c>
      <c r="AE267" s="6">
        <v>0</v>
      </c>
      <c r="AF267" s="6">
        <v>0</v>
      </c>
      <c r="AG267" s="6">
        <v>0</v>
      </c>
      <c r="AH267" s="6">
        <v>0</v>
      </c>
      <c r="AI267" s="6">
        <v>0</v>
      </c>
      <c r="AJ267" s="6">
        <v>0</v>
      </c>
      <c r="AK267" s="6">
        <v>0</v>
      </c>
      <c r="AL267" s="6">
        <v>0</v>
      </c>
      <c r="AM267" s="6">
        <v>0</v>
      </c>
      <c r="AN267" s="8">
        <f t="shared" si="176"/>
        <v>1</v>
      </c>
      <c r="AO267" s="8">
        <f t="shared" si="175"/>
        <v>1</v>
      </c>
    </row>
    <row r="268" spans="1:41" ht="12.75" customHeight="1" x14ac:dyDescent="0.35">
      <c r="A268" s="6">
        <v>134</v>
      </c>
      <c r="B268">
        <v>2710</v>
      </c>
      <c r="C268" s="6" t="s">
        <v>29</v>
      </c>
      <c r="D268" s="6" t="s">
        <v>326</v>
      </c>
      <c r="E268" s="6" t="s">
        <v>541</v>
      </c>
      <c r="F268" s="9">
        <v>43101.05</v>
      </c>
      <c r="G268" s="6">
        <v>3</v>
      </c>
      <c r="H268" s="6">
        <v>1</v>
      </c>
      <c r="I268" s="6">
        <v>710</v>
      </c>
      <c r="J268" s="6">
        <v>2</v>
      </c>
      <c r="K268" s="6">
        <v>3</v>
      </c>
      <c r="L268" s="6">
        <v>0</v>
      </c>
      <c r="M268" s="6">
        <v>1</v>
      </c>
      <c r="N268" s="6">
        <v>0</v>
      </c>
      <c r="O268" s="6">
        <v>4</v>
      </c>
      <c r="P268" s="6">
        <v>4</v>
      </c>
      <c r="Q268" s="6">
        <v>0</v>
      </c>
      <c r="R268" s="6">
        <v>6</v>
      </c>
      <c r="S268" s="6">
        <v>0</v>
      </c>
      <c r="T268" s="6">
        <v>1</v>
      </c>
      <c r="U268" s="6">
        <v>0</v>
      </c>
      <c r="V268" s="6">
        <v>18</v>
      </c>
      <c r="W268" s="6">
        <v>1</v>
      </c>
      <c r="X268" s="6">
        <v>0</v>
      </c>
      <c r="Y268" s="6">
        <v>0</v>
      </c>
      <c r="Z268" s="6">
        <v>0</v>
      </c>
      <c r="AA268" s="6">
        <v>0</v>
      </c>
      <c r="AB268" s="6">
        <v>0</v>
      </c>
      <c r="AC268" s="6">
        <v>0</v>
      </c>
      <c r="AD268" s="6">
        <v>0</v>
      </c>
      <c r="AE268" s="6">
        <v>0</v>
      </c>
      <c r="AF268" s="6">
        <v>0</v>
      </c>
      <c r="AG268" s="6">
        <v>0</v>
      </c>
      <c r="AH268" s="6">
        <v>0</v>
      </c>
      <c r="AI268" s="6">
        <v>0</v>
      </c>
      <c r="AJ268" s="6">
        <v>0</v>
      </c>
      <c r="AK268" s="6">
        <v>0</v>
      </c>
      <c r="AL268" s="6">
        <v>0</v>
      </c>
      <c r="AM268" s="6">
        <v>0</v>
      </c>
      <c r="AN268" s="8">
        <f t="shared" si="176"/>
        <v>1</v>
      </c>
      <c r="AO268" s="8">
        <f t="shared" si="175"/>
        <v>1</v>
      </c>
    </row>
    <row r="269" spans="1:41" ht="12.75" customHeight="1" x14ac:dyDescent="0.35">
      <c r="A269" s="6">
        <v>134</v>
      </c>
      <c r="B269" s="6">
        <v>2710</v>
      </c>
      <c r="C269" s="6" t="s">
        <v>29</v>
      </c>
      <c r="D269" s="6" t="s">
        <v>326</v>
      </c>
      <c r="F269" s="9">
        <v>43102.05</v>
      </c>
      <c r="G269" s="6">
        <v>0</v>
      </c>
      <c r="H269" s="6">
        <v>0</v>
      </c>
      <c r="I269">
        <v>2</v>
      </c>
      <c r="J269">
        <v>710</v>
      </c>
      <c r="K269" s="6">
        <v>0</v>
      </c>
      <c r="L269" s="6">
        <v>0</v>
      </c>
      <c r="M269" s="6">
        <v>0</v>
      </c>
      <c r="N269" s="6">
        <v>0</v>
      </c>
      <c r="O269" s="6">
        <v>0</v>
      </c>
      <c r="P269" s="6">
        <v>0</v>
      </c>
      <c r="Q269" s="6">
        <v>0</v>
      </c>
      <c r="R269" s="6">
        <v>6</v>
      </c>
      <c r="S269" s="6">
        <v>0</v>
      </c>
      <c r="T269" s="6">
        <v>1</v>
      </c>
      <c r="U269" s="6">
        <v>0</v>
      </c>
      <c r="V269" s="6">
        <v>18</v>
      </c>
      <c r="W269" s="6">
        <v>1</v>
      </c>
      <c r="X269" s="6">
        <v>0</v>
      </c>
      <c r="Y269" s="6">
        <v>0</v>
      </c>
      <c r="Z269" s="6">
        <v>0</v>
      </c>
      <c r="AA269" s="6">
        <v>0</v>
      </c>
      <c r="AB269" s="6">
        <v>0</v>
      </c>
      <c r="AC269" s="6">
        <v>0</v>
      </c>
      <c r="AD269" s="6">
        <v>0</v>
      </c>
      <c r="AE269" s="6">
        <v>0</v>
      </c>
      <c r="AF269" s="6">
        <v>0</v>
      </c>
      <c r="AG269" s="6">
        <v>0</v>
      </c>
      <c r="AH269" s="6">
        <v>0</v>
      </c>
      <c r="AI269" s="6">
        <v>0</v>
      </c>
      <c r="AJ269" s="6">
        <v>0</v>
      </c>
      <c r="AK269" s="6">
        <v>0</v>
      </c>
      <c r="AL269" s="6">
        <v>0</v>
      </c>
      <c r="AM269" s="6">
        <v>0</v>
      </c>
      <c r="AN269" s="8">
        <f t="shared" si="176"/>
        <v>1</v>
      </c>
      <c r="AO269" s="8">
        <f t="shared" si="175"/>
        <v>1</v>
      </c>
    </row>
    <row r="270" spans="1:41" ht="12.75" customHeight="1" x14ac:dyDescent="0.35">
      <c r="A270" s="6">
        <v>135</v>
      </c>
      <c r="B270">
        <v>2710</v>
      </c>
      <c r="C270" s="6" t="s">
        <v>29</v>
      </c>
      <c r="D270" s="6" t="s">
        <v>326</v>
      </c>
      <c r="E270" s="6" t="s">
        <v>545</v>
      </c>
      <c r="F270" s="9">
        <v>43665</v>
      </c>
      <c r="G270" s="6">
        <v>3</v>
      </c>
      <c r="H270" s="6">
        <v>1</v>
      </c>
      <c r="I270" s="6">
        <v>710</v>
      </c>
      <c r="J270" s="6">
        <v>2</v>
      </c>
      <c r="K270" s="6">
        <v>1</v>
      </c>
      <c r="L270" s="6">
        <v>0</v>
      </c>
      <c r="M270" s="6">
        <v>1</v>
      </c>
      <c r="N270" s="6">
        <v>0</v>
      </c>
      <c r="O270" s="6">
        <v>1</v>
      </c>
      <c r="P270" s="6">
        <v>3</v>
      </c>
      <c r="Q270" s="6">
        <v>0</v>
      </c>
      <c r="R270" s="6">
        <v>6</v>
      </c>
      <c r="S270" s="6">
        <v>5</v>
      </c>
      <c r="T270" s="6">
        <v>2</v>
      </c>
      <c r="U270" s="6">
        <v>17</v>
      </c>
      <c r="V270" s="6">
        <v>18</v>
      </c>
      <c r="W270" s="6">
        <v>2</v>
      </c>
      <c r="X270" s="6">
        <v>0</v>
      </c>
      <c r="Y270" s="6">
        <v>4.2</v>
      </c>
      <c r="Z270" s="6">
        <v>2</v>
      </c>
      <c r="AA270" s="6">
        <v>2</v>
      </c>
      <c r="AB270" s="6">
        <v>0</v>
      </c>
      <c r="AC270" s="6">
        <v>0</v>
      </c>
      <c r="AD270" s="6">
        <v>0</v>
      </c>
      <c r="AE270" s="6">
        <v>0</v>
      </c>
      <c r="AF270" s="6">
        <v>0</v>
      </c>
      <c r="AG270" s="6">
        <v>0</v>
      </c>
      <c r="AH270" s="6">
        <v>0</v>
      </c>
      <c r="AI270" s="6">
        <v>0</v>
      </c>
      <c r="AJ270" s="6">
        <v>0</v>
      </c>
      <c r="AK270" s="6">
        <v>0</v>
      </c>
      <c r="AL270" s="6">
        <v>0</v>
      </c>
      <c r="AM270" s="6">
        <v>0</v>
      </c>
      <c r="AN270" s="8">
        <f t="shared" si="176"/>
        <v>2</v>
      </c>
      <c r="AO270" s="8">
        <f t="shared" si="175"/>
        <v>4</v>
      </c>
    </row>
    <row r="271" spans="1:41" ht="12.75" customHeight="1" x14ac:dyDescent="0.35">
      <c r="A271" s="6">
        <v>135</v>
      </c>
      <c r="B271" s="6">
        <v>2710</v>
      </c>
      <c r="C271" s="6" t="s">
        <v>29</v>
      </c>
      <c r="D271" s="6" t="s">
        <v>326</v>
      </c>
      <c r="F271" s="9">
        <v>43666</v>
      </c>
      <c r="G271" s="6">
        <v>0</v>
      </c>
      <c r="H271" s="6">
        <v>0</v>
      </c>
      <c r="I271">
        <v>2</v>
      </c>
      <c r="J271">
        <v>710</v>
      </c>
      <c r="K271" s="6">
        <v>0</v>
      </c>
      <c r="L271" s="6">
        <v>0</v>
      </c>
      <c r="M271" s="6">
        <v>0</v>
      </c>
      <c r="N271" s="6">
        <v>0</v>
      </c>
      <c r="O271" s="6">
        <v>0</v>
      </c>
      <c r="P271" s="6">
        <v>0</v>
      </c>
      <c r="Q271" s="6">
        <v>0</v>
      </c>
      <c r="R271" s="6">
        <v>0</v>
      </c>
      <c r="S271" s="6">
        <v>5</v>
      </c>
      <c r="T271" s="6">
        <v>1</v>
      </c>
      <c r="U271" s="6">
        <v>17</v>
      </c>
      <c r="V271" s="6">
        <v>18</v>
      </c>
      <c r="W271" s="6">
        <v>2</v>
      </c>
      <c r="X271" s="6">
        <v>0</v>
      </c>
      <c r="Y271" s="6">
        <v>0</v>
      </c>
      <c r="Z271" s="6">
        <v>2</v>
      </c>
      <c r="AA271" s="6">
        <v>1</v>
      </c>
      <c r="AB271" s="6">
        <v>16.399999999999999</v>
      </c>
      <c r="AC271" s="6">
        <v>0</v>
      </c>
      <c r="AD271" s="6">
        <v>0</v>
      </c>
      <c r="AE271" s="6">
        <v>1</v>
      </c>
      <c r="AF271" s="6">
        <v>0</v>
      </c>
      <c r="AG271" s="6">
        <v>0</v>
      </c>
      <c r="AH271" s="6">
        <v>0</v>
      </c>
      <c r="AI271" s="6">
        <v>0</v>
      </c>
      <c r="AJ271" s="6">
        <v>0</v>
      </c>
      <c r="AK271" s="6">
        <v>0</v>
      </c>
      <c r="AL271" s="6">
        <v>0</v>
      </c>
      <c r="AM271" s="6">
        <v>0</v>
      </c>
      <c r="AN271" s="8">
        <f t="shared" si="176"/>
        <v>3</v>
      </c>
      <c r="AO271" s="8">
        <f t="shared" si="175"/>
        <v>2</v>
      </c>
    </row>
    <row r="272" spans="1:41" ht="12.75" customHeight="1" x14ac:dyDescent="0.35">
      <c r="A272" s="6">
        <v>136</v>
      </c>
      <c r="B272" s="6">
        <v>2710</v>
      </c>
      <c r="C272" s="6" t="s">
        <v>29</v>
      </c>
      <c r="D272" s="6" t="s">
        <v>326</v>
      </c>
      <c r="E272" s="6" t="s">
        <v>549</v>
      </c>
      <c r="F272" s="9">
        <v>43723</v>
      </c>
      <c r="G272" s="6">
        <v>3</v>
      </c>
      <c r="H272" s="6">
        <v>1</v>
      </c>
      <c r="I272" s="6">
        <v>710</v>
      </c>
      <c r="J272" s="6">
        <v>2</v>
      </c>
      <c r="K272" s="6">
        <v>3</v>
      </c>
      <c r="L272" s="6">
        <v>0</v>
      </c>
      <c r="M272" s="6">
        <v>1</v>
      </c>
      <c r="N272" s="6">
        <v>0</v>
      </c>
      <c r="O272" s="6">
        <v>4</v>
      </c>
      <c r="P272" s="6">
        <v>3</v>
      </c>
      <c r="Q272" s="6">
        <v>0</v>
      </c>
      <c r="R272" s="6">
        <v>6</v>
      </c>
      <c r="S272" s="6">
        <v>5</v>
      </c>
      <c r="T272" s="6">
        <v>2</v>
      </c>
      <c r="U272" s="6">
        <v>17</v>
      </c>
      <c r="V272" s="6">
        <v>18</v>
      </c>
      <c r="W272" s="6">
        <v>2</v>
      </c>
      <c r="X272" s="6">
        <v>0</v>
      </c>
      <c r="Y272" s="6">
        <v>0</v>
      </c>
      <c r="Z272" s="6">
        <v>0</v>
      </c>
      <c r="AA272" s="6">
        <v>0</v>
      </c>
      <c r="AB272" s="6">
        <v>0</v>
      </c>
      <c r="AC272" s="6">
        <v>0</v>
      </c>
      <c r="AD272" s="6">
        <v>0</v>
      </c>
      <c r="AE272" s="6">
        <v>0</v>
      </c>
      <c r="AF272" s="6">
        <v>0</v>
      </c>
      <c r="AG272" s="6">
        <v>0</v>
      </c>
      <c r="AH272" s="6">
        <v>0</v>
      </c>
      <c r="AI272" s="6">
        <v>0</v>
      </c>
      <c r="AJ272" s="6">
        <v>0</v>
      </c>
      <c r="AK272" s="6">
        <v>0</v>
      </c>
      <c r="AL272" s="6">
        <v>0</v>
      </c>
      <c r="AM272" s="6">
        <v>0</v>
      </c>
      <c r="AN272" s="8">
        <f t="shared" si="176"/>
        <v>2</v>
      </c>
      <c r="AO272" s="8">
        <f t="shared" si="175"/>
        <v>2</v>
      </c>
    </row>
    <row r="273" spans="1:41" ht="12.75" customHeight="1" x14ac:dyDescent="0.35">
      <c r="A273" s="6">
        <v>136</v>
      </c>
      <c r="B273">
        <v>2710</v>
      </c>
      <c r="C273" s="6" t="s">
        <v>29</v>
      </c>
      <c r="D273" s="6" t="s">
        <v>326</v>
      </c>
      <c r="F273" s="9">
        <v>43724</v>
      </c>
      <c r="G273" s="6">
        <v>0</v>
      </c>
      <c r="H273" s="6">
        <v>0</v>
      </c>
      <c r="I273">
        <v>2</v>
      </c>
      <c r="J273">
        <v>710</v>
      </c>
      <c r="K273" s="6">
        <v>0</v>
      </c>
      <c r="L273" s="6">
        <v>0</v>
      </c>
      <c r="M273" s="6">
        <v>0</v>
      </c>
      <c r="N273" s="6">
        <v>0</v>
      </c>
      <c r="O273" s="6">
        <v>0</v>
      </c>
      <c r="P273" s="6">
        <v>0</v>
      </c>
      <c r="Q273" s="6">
        <v>0</v>
      </c>
      <c r="R273" s="6">
        <v>6</v>
      </c>
      <c r="S273" s="6">
        <v>5</v>
      </c>
      <c r="T273" s="6">
        <v>2</v>
      </c>
      <c r="U273" s="6">
        <v>17</v>
      </c>
      <c r="V273" s="6">
        <v>18</v>
      </c>
      <c r="W273" s="6">
        <v>2</v>
      </c>
      <c r="X273" s="6">
        <v>0</v>
      </c>
      <c r="Y273" s="6">
        <v>0</v>
      </c>
      <c r="Z273" s="6">
        <v>2</v>
      </c>
      <c r="AA273" s="6">
        <v>1</v>
      </c>
      <c r="AB273" s="6">
        <v>16.399999999999999</v>
      </c>
      <c r="AC273" s="6">
        <v>0</v>
      </c>
      <c r="AD273" s="6">
        <v>0</v>
      </c>
      <c r="AE273" s="6">
        <v>1</v>
      </c>
      <c r="AF273" s="6">
        <v>0</v>
      </c>
      <c r="AG273" s="6">
        <v>0</v>
      </c>
      <c r="AH273" s="6">
        <v>0.1</v>
      </c>
      <c r="AI273" s="6">
        <v>1</v>
      </c>
      <c r="AJ273" s="6">
        <v>0</v>
      </c>
      <c r="AK273" s="6">
        <v>0</v>
      </c>
      <c r="AL273" s="6">
        <v>0</v>
      </c>
      <c r="AM273" s="6">
        <v>0</v>
      </c>
      <c r="AN273" s="8">
        <f t="shared" si="176"/>
        <v>3</v>
      </c>
      <c r="AO273" s="8">
        <f t="shared" si="175"/>
        <v>4</v>
      </c>
    </row>
    <row r="274" spans="1:41" ht="12.75" customHeight="1" x14ac:dyDescent="0.35">
      <c r="A274" s="6">
        <v>137</v>
      </c>
      <c r="B274" s="6">
        <v>2710</v>
      </c>
      <c r="C274" s="6" t="s">
        <v>29</v>
      </c>
      <c r="D274" s="6" t="s">
        <v>326</v>
      </c>
      <c r="E274" s="6" t="s">
        <v>555</v>
      </c>
      <c r="F274" s="9">
        <v>43723.01</v>
      </c>
      <c r="G274" s="6">
        <v>3</v>
      </c>
      <c r="H274" s="6">
        <v>1</v>
      </c>
      <c r="I274" s="6">
        <v>710</v>
      </c>
      <c r="J274" s="6">
        <v>2</v>
      </c>
      <c r="K274" s="6">
        <v>1</v>
      </c>
      <c r="L274" s="6">
        <v>0</v>
      </c>
      <c r="M274" s="6">
        <v>1</v>
      </c>
      <c r="N274" s="6">
        <v>0</v>
      </c>
      <c r="O274" s="6">
        <v>4</v>
      </c>
      <c r="P274" s="6">
        <v>3</v>
      </c>
      <c r="Q274" s="6">
        <v>0</v>
      </c>
      <c r="R274" s="6">
        <v>6</v>
      </c>
      <c r="S274" s="6">
        <v>5</v>
      </c>
      <c r="T274" s="6">
        <v>2</v>
      </c>
      <c r="U274" s="6">
        <v>17</v>
      </c>
      <c r="V274" s="6">
        <v>18</v>
      </c>
      <c r="W274" s="6">
        <v>2</v>
      </c>
      <c r="X274" s="6">
        <v>0</v>
      </c>
      <c r="Y274" s="6">
        <v>0</v>
      </c>
      <c r="Z274" s="6">
        <v>0</v>
      </c>
      <c r="AA274" s="6">
        <v>0</v>
      </c>
      <c r="AB274" s="6">
        <v>0</v>
      </c>
      <c r="AC274" s="6">
        <v>0</v>
      </c>
      <c r="AD274" s="6">
        <v>0</v>
      </c>
      <c r="AE274" s="6">
        <v>0</v>
      </c>
      <c r="AF274" s="6">
        <v>0</v>
      </c>
      <c r="AG274" s="6">
        <v>0</v>
      </c>
      <c r="AH274" s="6">
        <v>0</v>
      </c>
      <c r="AI274" s="6">
        <v>0</v>
      </c>
      <c r="AJ274" s="6">
        <v>0</v>
      </c>
      <c r="AK274" s="6">
        <v>0</v>
      </c>
      <c r="AL274" s="6">
        <v>0</v>
      </c>
      <c r="AM274" s="6">
        <v>0</v>
      </c>
      <c r="AN274" s="8">
        <f t="shared" si="176"/>
        <v>2</v>
      </c>
      <c r="AO274" s="8">
        <f t="shared" si="175"/>
        <v>2</v>
      </c>
    </row>
    <row r="275" spans="1:41" ht="12.75" customHeight="1" x14ac:dyDescent="0.35">
      <c r="A275" s="6">
        <v>137</v>
      </c>
      <c r="B275">
        <v>2710</v>
      </c>
      <c r="C275" s="6" t="s">
        <v>29</v>
      </c>
      <c r="D275" s="6" t="s">
        <v>326</v>
      </c>
      <c r="F275" s="9">
        <v>43724.01</v>
      </c>
      <c r="G275" s="6">
        <v>0</v>
      </c>
      <c r="H275" s="6">
        <v>0</v>
      </c>
      <c r="I275">
        <v>2</v>
      </c>
      <c r="J275">
        <v>710</v>
      </c>
      <c r="K275" s="6">
        <v>0</v>
      </c>
      <c r="L275" s="6">
        <v>0</v>
      </c>
      <c r="M275" s="6">
        <v>0</v>
      </c>
      <c r="N275" s="6">
        <v>0</v>
      </c>
      <c r="O275" s="6">
        <v>0</v>
      </c>
      <c r="P275" s="6">
        <v>0</v>
      </c>
      <c r="Q275" s="6">
        <v>0</v>
      </c>
      <c r="R275" s="6">
        <v>6</v>
      </c>
      <c r="S275" s="6">
        <v>5</v>
      </c>
      <c r="T275" s="6">
        <v>2</v>
      </c>
      <c r="U275" s="6">
        <v>17</v>
      </c>
      <c r="V275" s="6">
        <v>18</v>
      </c>
      <c r="W275" s="6">
        <v>2</v>
      </c>
      <c r="X275" s="6">
        <v>0</v>
      </c>
      <c r="Y275" s="6">
        <v>0</v>
      </c>
      <c r="Z275" s="6">
        <v>2</v>
      </c>
      <c r="AA275" s="6">
        <v>1</v>
      </c>
      <c r="AB275" s="6">
        <v>16.399999999999999</v>
      </c>
      <c r="AC275" s="6">
        <v>0</v>
      </c>
      <c r="AD275" s="6">
        <v>0</v>
      </c>
      <c r="AE275" s="6">
        <v>1</v>
      </c>
      <c r="AF275" s="6">
        <v>0</v>
      </c>
      <c r="AG275" s="6">
        <v>0</v>
      </c>
      <c r="AH275" s="6">
        <v>0.1</v>
      </c>
      <c r="AI275" s="6">
        <v>1</v>
      </c>
      <c r="AJ275" s="6">
        <v>0</v>
      </c>
      <c r="AK275" s="6">
        <v>0</v>
      </c>
      <c r="AL275" s="6">
        <v>0</v>
      </c>
      <c r="AM275" s="6">
        <v>0</v>
      </c>
      <c r="AN275" s="8">
        <f t="shared" si="176"/>
        <v>3</v>
      </c>
      <c r="AO275" s="8">
        <f t="shared" si="175"/>
        <v>4</v>
      </c>
    </row>
    <row r="276" spans="1:41" ht="12.75" customHeight="1" x14ac:dyDescent="0.35">
      <c r="A276" s="6">
        <v>138</v>
      </c>
      <c r="B276" s="6">
        <v>2710</v>
      </c>
      <c r="C276" s="6" t="s">
        <v>29</v>
      </c>
      <c r="D276" s="6" t="s">
        <v>326</v>
      </c>
      <c r="E276" s="6" t="s">
        <v>558</v>
      </c>
      <c r="F276" s="9">
        <v>43850</v>
      </c>
      <c r="G276" s="6">
        <v>3</v>
      </c>
      <c r="H276" s="6">
        <v>1</v>
      </c>
      <c r="I276" s="6">
        <v>710</v>
      </c>
      <c r="J276" s="6">
        <v>2</v>
      </c>
      <c r="K276" s="6">
        <v>3</v>
      </c>
      <c r="L276" s="6">
        <v>0</v>
      </c>
      <c r="M276" s="6">
        <v>0</v>
      </c>
      <c r="N276" s="6">
        <v>0</v>
      </c>
      <c r="O276" s="6">
        <v>2</v>
      </c>
      <c r="P276" s="6">
        <v>4</v>
      </c>
      <c r="Q276" s="6">
        <v>0</v>
      </c>
      <c r="R276" s="6">
        <v>6</v>
      </c>
      <c r="S276" s="6">
        <v>5</v>
      </c>
      <c r="T276" s="6">
        <v>2</v>
      </c>
      <c r="U276" s="6">
        <v>0</v>
      </c>
      <c r="V276" s="6">
        <v>0</v>
      </c>
      <c r="W276" s="6">
        <v>0</v>
      </c>
      <c r="X276" s="6">
        <v>0</v>
      </c>
      <c r="Y276" s="6">
        <v>0</v>
      </c>
      <c r="Z276" s="6">
        <v>0</v>
      </c>
      <c r="AA276" s="6">
        <v>0</v>
      </c>
      <c r="AB276" s="6">
        <v>0</v>
      </c>
      <c r="AC276" s="6">
        <v>0</v>
      </c>
      <c r="AD276" s="6">
        <v>0</v>
      </c>
      <c r="AE276" s="6">
        <v>0</v>
      </c>
      <c r="AF276" s="6">
        <v>0</v>
      </c>
      <c r="AG276" s="6">
        <v>0</v>
      </c>
      <c r="AH276" s="6">
        <v>0.1</v>
      </c>
      <c r="AI276" s="6">
        <v>1</v>
      </c>
      <c r="AJ276" s="6">
        <v>0</v>
      </c>
      <c r="AK276" s="6">
        <v>0</v>
      </c>
      <c r="AL276" s="6">
        <v>0</v>
      </c>
      <c r="AM276" s="6">
        <v>0</v>
      </c>
      <c r="AN276" s="8">
        <f t="shared" si="176"/>
        <v>0</v>
      </c>
      <c r="AO276" s="8">
        <f t="shared" si="175"/>
        <v>3</v>
      </c>
    </row>
    <row r="277" spans="1:41" ht="12.75" customHeight="1" x14ac:dyDescent="0.35">
      <c r="A277" s="6">
        <v>138</v>
      </c>
      <c r="B277" s="6">
        <v>2710</v>
      </c>
      <c r="C277" s="6" t="s">
        <v>29</v>
      </c>
      <c r="D277" s="6" t="s">
        <v>326</v>
      </c>
      <c r="F277" s="9">
        <v>43851</v>
      </c>
      <c r="G277" s="6">
        <v>0</v>
      </c>
      <c r="H277" s="6">
        <v>0</v>
      </c>
      <c r="I277">
        <v>2</v>
      </c>
      <c r="J277">
        <v>710</v>
      </c>
      <c r="K277" s="6">
        <v>0</v>
      </c>
      <c r="L277" s="6">
        <v>0</v>
      </c>
      <c r="M277" s="6">
        <v>0</v>
      </c>
      <c r="N277" s="6">
        <v>0</v>
      </c>
      <c r="O277" s="6">
        <v>0</v>
      </c>
      <c r="P277" s="6">
        <v>0</v>
      </c>
      <c r="Q277" s="6">
        <v>0</v>
      </c>
      <c r="R277" s="6">
        <v>0</v>
      </c>
      <c r="S277" s="6">
        <v>0</v>
      </c>
      <c r="T277" s="6">
        <v>0</v>
      </c>
      <c r="U277" s="6">
        <v>0</v>
      </c>
      <c r="V277" s="6">
        <v>0</v>
      </c>
      <c r="W277" s="6">
        <v>0</v>
      </c>
      <c r="X277" s="6">
        <v>0</v>
      </c>
      <c r="Y277" s="6">
        <v>0</v>
      </c>
      <c r="Z277" s="6">
        <v>0</v>
      </c>
      <c r="AA277" s="6">
        <v>0</v>
      </c>
      <c r="AB277" s="6">
        <v>0</v>
      </c>
      <c r="AC277" s="6">
        <v>17</v>
      </c>
      <c r="AD277" s="6">
        <v>0</v>
      </c>
      <c r="AE277" s="6">
        <v>1</v>
      </c>
      <c r="AF277" s="6">
        <v>0</v>
      </c>
      <c r="AG277" s="6">
        <v>0</v>
      </c>
      <c r="AH277" s="6">
        <v>0.1</v>
      </c>
      <c r="AI277" s="6">
        <v>1</v>
      </c>
      <c r="AJ277" s="6">
        <v>0</v>
      </c>
      <c r="AK277" s="6">
        <v>0</v>
      </c>
      <c r="AL277" s="6">
        <v>0</v>
      </c>
      <c r="AM277" s="6">
        <v>0</v>
      </c>
      <c r="AN277" s="8">
        <f t="shared" si="176"/>
        <v>1</v>
      </c>
      <c r="AO277" s="8">
        <f t="shared" si="175"/>
        <v>1</v>
      </c>
    </row>
    <row r="278" spans="1:41" ht="12.75" customHeight="1" x14ac:dyDescent="0.35">
      <c r="A278" s="6">
        <v>139</v>
      </c>
      <c r="B278">
        <v>2710</v>
      </c>
      <c r="C278" s="6" t="s">
        <v>29</v>
      </c>
      <c r="D278" s="6" t="s">
        <v>326</v>
      </c>
      <c r="E278" s="6" t="s">
        <v>562</v>
      </c>
      <c r="F278" s="9">
        <v>43857</v>
      </c>
      <c r="G278" s="6">
        <v>3</v>
      </c>
      <c r="H278" s="6">
        <v>1</v>
      </c>
      <c r="I278" s="6">
        <v>710</v>
      </c>
      <c r="J278" s="6">
        <v>2</v>
      </c>
      <c r="K278" s="6">
        <v>2</v>
      </c>
      <c r="L278" s="6">
        <v>0</v>
      </c>
      <c r="M278" s="6">
        <v>1</v>
      </c>
      <c r="N278" s="6">
        <v>0</v>
      </c>
      <c r="O278" s="6">
        <v>2</v>
      </c>
      <c r="P278" s="6">
        <v>3</v>
      </c>
      <c r="Q278" s="6">
        <v>0</v>
      </c>
      <c r="R278" s="6">
        <v>6</v>
      </c>
      <c r="S278" s="6">
        <v>5</v>
      </c>
      <c r="T278" s="6">
        <v>2</v>
      </c>
      <c r="U278" s="6">
        <v>0</v>
      </c>
      <c r="V278" s="6">
        <v>0</v>
      </c>
      <c r="W278" s="6">
        <v>0</v>
      </c>
      <c r="X278" s="6">
        <v>0</v>
      </c>
      <c r="Y278" s="6">
        <v>0</v>
      </c>
      <c r="Z278" s="6">
        <v>0</v>
      </c>
      <c r="AA278" s="6">
        <v>0</v>
      </c>
      <c r="AB278" s="6">
        <v>0</v>
      </c>
      <c r="AC278" s="6">
        <v>0</v>
      </c>
      <c r="AD278" s="6">
        <v>0</v>
      </c>
      <c r="AE278" s="6">
        <v>0</v>
      </c>
      <c r="AF278" s="6">
        <v>0</v>
      </c>
      <c r="AG278" s="6">
        <v>0</v>
      </c>
      <c r="AH278" s="6">
        <v>0.1</v>
      </c>
      <c r="AI278" s="6">
        <v>1</v>
      </c>
      <c r="AJ278" s="6">
        <v>0</v>
      </c>
      <c r="AK278" s="6">
        <v>0</v>
      </c>
      <c r="AL278" s="6">
        <v>0</v>
      </c>
      <c r="AM278" s="6">
        <v>0</v>
      </c>
      <c r="AN278" s="8">
        <f t="shared" si="176"/>
        <v>0</v>
      </c>
      <c r="AO278" s="8">
        <f t="shared" si="175"/>
        <v>3</v>
      </c>
    </row>
    <row r="279" spans="1:41" ht="12.75" customHeight="1" x14ac:dyDescent="0.35">
      <c r="A279" s="6">
        <v>139</v>
      </c>
      <c r="B279" s="6">
        <v>2710</v>
      </c>
      <c r="C279" s="6" t="s">
        <v>29</v>
      </c>
      <c r="D279" s="6" t="s">
        <v>326</v>
      </c>
      <c r="F279" s="9">
        <v>43858</v>
      </c>
      <c r="G279" s="6">
        <v>0</v>
      </c>
      <c r="H279" s="6">
        <v>0</v>
      </c>
      <c r="I279">
        <v>2</v>
      </c>
      <c r="J279">
        <v>710</v>
      </c>
      <c r="K279" s="6">
        <v>0</v>
      </c>
      <c r="L279" s="6">
        <v>0</v>
      </c>
      <c r="M279" s="6">
        <v>0</v>
      </c>
      <c r="N279" s="6">
        <v>0</v>
      </c>
      <c r="O279" s="6">
        <v>0</v>
      </c>
      <c r="P279" s="6">
        <v>0</v>
      </c>
      <c r="Q279" s="6">
        <v>0</v>
      </c>
      <c r="R279" s="6">
        <v>0</v>
      </c>
      <c r="S279" s="6">
        <v>0</v>
      </c>
      <c r="T279" s="6">
        <v>0</v>
      </c>
      <c r="U279" s="6">
        <v>0</v>
      </c>
      <c r="V279" s="6">
        <v>0</v>
      </c>
      <c r="W279" s="6">
        <v>0</v>
      </c>
      <c r="X279" s="6">
        <v>0</v>
      </c>
      <c r="Y279" s="6">
        <v>0</v>
      </c>
      <c r="Z279" s="6">
        <v>0</v>
      </c>
      <c r="AA279" s="6">
        <v>0</v>
      </c>
      <c r="AB279" s="6">
        <v>0</v>
      </c>
      <c r="AC279" s="6">
        <v>17</v>
      </c>
      <c r="AD279" s="6">
        <v>0</v>
      </c>
      <c r="AE279" s="6">
        <v>1</v>
      </c>
      <c r="AF279" s="6">
        <v>0</v>
      </c>
      <c r="AG279" s="6">
        <v>0</v>
      </c>
      <c r="AH279" s="6">
        <v>0.1</v>
      </c>
      <c r="AI279" s="6">
        <v>1</v>
      </c>
      <c r="AJ279" s="6">
        <v>0</v>
      </c>
      <c r="AK279" s="6">
        <v>0</v>
      </c>
      <c r="AL279" s="6">
        <v>0</v>
      </c>
      <c r="AM279" s="6">
        <v>0</v>
      </c>
      <c r="AN279" s="8">
        <f t="shared" si="176"/>
        <v>1</v>
      </c>
      <c r="AO279" s="8">
        <f t="shared" si="175"/>
        <v>1</v>
      </c>
    </row>
    <row r="280" spans="1:41" ht="12.75" customHeight="1" x14ac:dyDescent="0.35">
      <c r="A280" s="6">
        <v>140</v>
      </c>
      <c r="B280">
        <v>2710</v>
      </c>
      <c r="C280" s="6" t="s">
        <v>29</v>
      </c>
      <c r="D280" s="6" t="s">
        <v>326</v>
      </c>
      <c r="E280" s="6" t="s">
        <v>568</v>
      </c>
      <c r="F280" s="9">
        <v>43891.01</v>
      </c>
      <c r="G280" s="6">
        <v>3.1</v>
      </c>
      <c r="H280" s="6">
        <v>2</v>
      </c>
      <c r="I280" s="6">
        <v>710</v>
      </c>
      <c r="J280" s="6">
        <v>2</v>
      </c>
      <c r="K280" s="6">
        <v>3</v>
      </c>
      <c r="L280" s="6">
        <v>0</v>
      </c>
      <c r="M280" s="6">
        <v>0</v>
      </c>
      <c r="N280" s="6">
        <v>0</v>
      </c>
      <c r="O280" s="6">
        <v>1</v>
      </c>
      <c r="P280" s="6">
        <v>3</v>
      </c>
      <c r="Q280" s="6">
        <v>0</v>
      </c>
      <c r="R280" s="6">
        <v>6</v>
      </c>
      <c r="S280" s="6">
        <v>5</v>
      </c>
      <c r="T280" s="6">
        <v>2</v>
      </c>
      <c r="U280" s="6">
        <v>0</v>
      </c>
      <c r="V280" s="6">
        <v>0</v>
      </c>
      <c r="W280" s="6">
        <v>0</v>
      </c>
      <c r="X280" s="6">
        <v>0</v>
      </c>
      <c r="Y280" s="6">
        <v>0</v>
      </c>
      <c r="Z280" s="6">
        <v>0</v>
      </c>
      <c r="AA280" s="6">
        <v>0</v>
      </c>
      <c r="AB280" s="6">
        <v>16.399999999999999</v>
      </c>
      <c r="AC280" s="6">
        <v>0</v>
      </c>
      <c r="AD280" s="6">
        <v>0</v>
      </c>
      <c r="AE280" s="6">
        <v>1</v>
      </c>
      <c r="AF280" s="6">
        <v>0</v>
      </c>
      <c r="AG280" s="6">
        <v>0</v>
      </c>
      <c r="AH280" s="6">
        <v>0</v>
      </c>
      <c r="AI280" s="6">
        <v>0</v>
      </c>
      <c r="AJ280" s="6">
        <v>0</v>
      </c>
      <c r="AK280" s="6">
        <v>0</v>
      </c>
      <c r="AL280" s="6">
        <v>0</v>
      </c>
      <c r="AM280" s="6">
        <v>0</v>
      </c>
      <c r="AN280" s="8">
        <f t="shared" si="176"/>
        <v>1</v>
      </c>
      <c r="AO280" s="8">
        <f t="shared" si="175"/>
        <v>2</v>
      </c>
    </row>
    <row r="281" spans="1:41" ht="12.75" customHeight="1" x14ac:dyDescent="0.35">
      <c r="A281" s="6">
        <v>140</v>
      </c>
      <c r="B281" s="6">
        <v>2710</v>
      </c>
      <c r="C281" s="6" t="s">
        <v>29</v>
      </c>
      <c r="D281" s="6" t="s">
        <v>326</v>
      </c>
      <c r="F281" s="9">
        <v>43892.01</v>
      </c>
      <c r="G281" s="6">
        <v>0</v>
      </c>
      <c r="H281" s="6">
        <v>0</v>
      </c>
      <c r="I281">
        <v>2</v>
      </c>
      <c r="J281">
        <v>710</v>
      </c>
      <c r="K281" s="6">
        <v>0</v>
      </c>
      <c r="L281" s="6">
        <v>0</v>
      </c>
      <c r="M281" s="6">
        <v>0</v>
      </c>
      <c r="N281" s="6">
        <v>0</v>
      </c>
      <c r="O281" s="6">
        <v>0</v>
      </c>
      <c r="P281" s="6">
        <v>0</v>
      </c>
      <c r="Q281" s="6">
        <v>0</v>
      </c>
      <c r="R281" s="6">
        <v>0</v>
      </c>
      <c r="S281" s="6">
        <v>5</v>
      </c>
      <c r="T281" s="6">
        <v>1</v>
      </c>
      <c r="U281" s="6">
        <v>0</v>
      </c>
      <c r="V281" s="6">
        <v>0</v>
      </c>
      <c r="W281" s="6">
        <v>0</v>
      </c>
      <c r="X281" s="6">
        <v>0</v>
      </c>
      <c r="Y281" s="6">
        <v>0</v>
      </c>
      <c r="Z281" s="6">
        <v>0</v>
      </c>
      <c r="AA281" s="6">
        <v>0</v>
      </c>
      <c r="AB281" s="6">
        <v>16.399999999999999</v>
      </c>
      <c r="AC281" s="6">
        <v>0</v>
      </c>
      <c r="AD281" s="6">
        <v>0</v>
      </c>
      <c r="AE281" s="6">
        <v>1</v>
      </c>
      <c r="AF281" s="6">
        <v>0</v>
      </c>
      <c r="AG281" s="6">
        <v>0</v>
      </c>
      <c r="AH281" s="6">
        <v>0.1</v>
      </c>
      <c r="AI281" s="6">
        <v>1</v>
      </c>
      <c r="AJ281" s="6">
        <v>0</v>
      </c>
      <c r="AK281" s="6">
        <v>0</v>
      </c>
      <c r="AL281" s="6">
        <v>0</v>
      </c>
      <c r="AM281" s="6">
        <v>0</v>
      </c>
      <c r="AN281" s="8">
        <f t="shared" si="176"/>
        <v>1</v>
      </c>
      <c r="AO281" s="8">
        <f t="shared" si="175"/>
        <v>2</v>
      </c>
    </row>
    <row r="282" spans="1:41" ht="12.75" customHeight="1" x14ac:dyDescent="0.35">
      <c r="A282" s="6">
        <v>141</v>
      </c>
      <c r="B282" s="6">
        <v>2710</v>
      </c>
      <c r="C282" s="6" t="s">
        <v>29</v>
      </c>
      <c r="D282" s="6" t="s">
        <v>326</v>
      </c>
      <c r="E282" s="6" t="s">
        <v>574</v>
      </c>
      <c r="F282" s="9">
        <v>43891.02</v>
      </c>
      <c r="G282" s="6">
        <v>3.1</v>
      </c>
      <c r="H282" s="6">
        <v>1</v>
      </c>
      <c r="I282" s="6">
        <v>710</v>
      </c>
      <c r="J282" s="6">
        <v>2</v>
      </c>
      <c r="K282" s="6">
        <v>3</v>
      </c>
      <c r="L282" s="6">
        <v>0</v>
      </c>
      <c r="M282" s="6">
        <v>0</v>
      </c>
      <c r="N282" s="6">
        <v>0</v>
      </c>
      <c r="O282" s="6">
        <v>1</v>
      </c>
      <c r="P282" s="6">
        <v>3</v>
      </c>
      <c r="Q282" s="6">
        <v>0</v>
      </c>
      <c r="R282" s="6">
        <v>6</v>
      </c>
      <c r="S282" s="6">
        <v>5</v>
      </c>
      <c r="T282" s="6">
        <v>2</v>
      </c>
      <c r="U282" s="6">
        <v>0</v>
      </c>
      <c r="V282" s="6">
        <v>0</v>
      </c>
      <c r="W282" s="6">
        <v>0</v>
      </c>
      <c r="X282" s="6">
        <v>0</v>
      </c>
      <c r="Y282" s="6">
        <v>0</v>
      </c>
      <c r="Z282" s="6">
        <v>0</v>
      </c>
      <c r="AA282" s="6">
        <v>0</v>
      </c>
      <c r="AB282" s="6">
        <v>16.399999999999999</v>
      </c>
      <c r="AC282" s="6">
        <v>0</v>
      </c>
      <c r="AD282" s="6">
        <v>0</v>
      </c>
      <c r="AE282" s="6">
        <v>1</v>
      </c>
      <c r="AF282" s="6">
        <v>0</v>
      </c>
      <c r="AG282" s="6">
        <v>0</v>
      </c>
      <c r="AH282" s="6">
        <v>0</v>
      </c>
      <c r="AI282" s="6">
        <v>0</v>
      </c>
      <c r="AJ282" s="6">
        <v>0</v>
      </c>
      <c r="AK282" s="6">
        <v>0</v>
      </c>
      <c r="AL282" s="6">
        <v>0</v>
      </c>
      <c r="AM282" s="6">
        <v>0</v>
      </c>
      <c r="AN282" s="8">
        <f t="shared" si="176"/>
        <v>1</v>
      </c>
      <c r="AO282" s="8">
        <f t="shared" si="175"/>
        <v>2</v>
      </c>
    </row>
    <row r="283" spans="1:41" ht="12.75" customHeight="1" x14ac:dyDescent="0.35">
      <c r="A283" s="6">
        <v>141</v>
      </c>
      <c r="B283">
        <v>2710</v>
      </c>
      <c r="C283" s="6" t="s">
        <v>29</v>
      </c>
      <c r="D283" s="6" t="s">
        <v>326</v>
      </c>
      <c r="F283" s="9">
        <v>43892.02</v>
      </c>
      <c r="G283" s="6">
        <v>0</v>
      </c>
      <c r="H283" s="6">
        <v>0</v>
      </c>
      <c r="I283">
        <v>2</v>
      </c>
      <c r="J283">
        <v>710</v>
      </c>
      <c r="K283" s="6">
        <v>0</v>
      </c>
      <c r="L283" s="6">
        <v>0</v>
      </c>
      <c r="M283" s="6">
        <v>0</v>
      </c>
      <c r="N283" s="6">
        <v>0</v>
      </c>
      <c r="O283" s="6">
        <v>0</v>
      </c>
      <c r="P283" s="6">
        <v>0</v>
      </c>
      <c r="Q283" s="6">
        <v>0</v>
      </c>
      <c r="R283" s="6">
        <v>0</v>
      </c>
      <c r="S283" s="6">
        <v>5</v>
      </c>
      <c r="T283" s="6">
        <v>1</v>
      </c>
      <c r="U283" s="6">
        <v>0</v>
      </c>
      <c r="V283" s="6">
        <v>0</v>
      </c>
      <c r="W283" s="6">
        <v>0</v>
      </c>
      <c r="X283" s="6">
        <v>0</v>
      </c>
      <c r="Y283" s="6">
        <v>0</v>
      </c>
      <c r="Z283" s="6">
        <v>0</v>
      </c>
      <c r="AA283" s="6">
        <v>0</v>
      </c>
      <c r="AB283" s="6">
        <v>16.399999999999999</v>
      </c>
      <c r="AC283" s="6">
        <v>0</v>
      </c>
      <c r="AD283" s="6">
        <v>0</v>
      </c>
      <c r="AE283" s="6">
        <v>1</v>
      </c>
      <c r="AF283" s="6">
        <v>0</v>
      </c>
      <c r="AG283" s="6">
        <v>0</v>
      </c>
      <c r="AH283" s="6">
        <v>0.1</v>
      </c>
      <c r="AI283" s="6">
        <v>1</v>
      </c>
      <c r="AJ283" s="6">
        <v>0</v>
      </c>
      <c r="AK283" s="6">
        <v>0</v>
      </c>
      <c r="AL283" s="6">
        <v>0</v>
      </c>
      <c r="AM283" s="6">
        <v>0</v>
      </c>
      <c r="AN283" s="8">
        <f t="shared" si="176"/>
        <v>1</v>
      </c>
      <c r="AO283" s="8">
        <f t="shared" si="175"/>
        <v>2</v>
      </c>
    </row>
    <row r="284" spans="1:41" ht="12.75" customHeight="1" x14ac:dyDescent="0.35">
      <c r="A284" s="6">
        <v>142</v>
      </c>
      <c r="B284" s="6">
        <v>2710</v>
      </c>
      <c r="C284" s="6" t="s">
        <v>29</v>
      </c>
      <c r="D284" s="6" t="s">
        <v>326</v>
      </c>
      <c r="E284" s="6" t="s">
        <v>577</v>
      </c>
      <c r="F284" s="9">
        <v>44201</v>
      </c>
      <c r="G284" s="6">
        <v>4.4000000000000004</v>
      </c>
      <c r="H284" s="6">
        <v>1</v>
      </c>
      <c r="I284" s="6">
        <v>710</v>
      </c>
      <c r="J284" s="6">
        <v>2</v>
      </c>
      <c r="K284" s="6">
        <v>3</v>
      </c>
      <c r="L284" s="6">
        <v>0</v>
      </c>
      <c r="M284" s="6">
        <v>1</v>
      </c>
      <c r="N284" s="6">
        <v>0</v>
      </c>
      <c r="O284" s="6">
        <v>1</v>
      </c>
      <c r="P284" s="6">
        <v>4</v>
      </c>
      <c r="Q284" s="6">
        <v>0</v>
      </c>
      <c r="R284" s="6">
        <v>6</v>
      </c>
      <c r="S284" s="6">
        <v>5</v>
      </c>
      <c r="T284" s="6">
        <v>2</v>
      </c>
      <c r="U284" s="6">
        <v>17</v>
      </c>
      <c r="V284" s="6">
        <v>0</v>
      </c>
      <c r="W284" s="6">
        <v>1</v>
      </c>
      <c r="X284" s="6">
        <v>0</v>
      </c>
      <c r="Y284" s="6">
        <v>0</v>
      </c>
      <c r="Z284" s="6">
        <v>2</v>
      </c>
      <c r="AA284" s="6">
        <v>1</v>
      </c>
      <c r="AB284" s="6">
        <v>0</v>
      </c>
      <c r="AC284" s="6">
        <v>0</v>
      </c>
      <c r="AD284" s="6">
        <v>0</v>
      </c>
      <c r="AE284" s="6">
        <v>0</v>
      </c>
      <c r="AF284" s="6">
        <v>0</v>
      </c>
      <c r="AG284" s="6">
        <v>0</v>
      </c>
      <c r="AH284" s="6">
        <v>0</v>
      </c>
      <c r="AI284" s="6">
        <v>0</v>
      </c>
      <c r="AJ284" s="6">
        <v>0</v>
      </c>
      <c r="AK284" s="6">
        <v>0</v>
      </c>
      <c r="AL284" s="6">
        <v>0</v>
      </c>
      <c r="AM284" s="6">
        <v>0</v>
      </c>
      <c r="AN284" s="8">
        <f t="shared" si="176"/>
        <v>1</v>
      </c>
      <c r="AO284" s="8">
        <f t="shared" si="175"/>
        <v>3</v>
      </c>
    </row>
    <row r="285" spans="1:41" ht="12.75" customHeight="1" x14ac:dyDescent="0.35">
      <c r="A285" s="6">
        <v>142</v>
      </c>
      <c r="B285">
        <v>2710</v>
      </c>
      <c r="C285" s="6" t="s">
        <v>29</v>
      </c>
      <c r="D285" s="6" t="s">
        <v>326</v>
      </c>
      <c r="F285" s="9">
        <v>44202</v>
      </c>
      <c r="G285" s="6">
        <v>0</v>
      </c>
      <c r="H285" s="6">
        <v>0</v>
      </c>
      <c r="I285">
        <v>2</v>
      </c>
      <c r="J285">
        <v>710</v>
      </c>
      <c r="K285" s="6">
        <v>0</v>
      </c>
      <c r="L285" s="6">
        <v>0</v>
      </c>
      <c r="M285" s="6">
        <v>0</v>
      </c>
      <c r="N285" s="6">
        <v>0</v>
      </c>
      <c r="O285" s="6">
        <v>0</v>
      </c>
      <c r="P285" s="6">
        <v>0</v>
      </c>
      <c r="Q285" s="6">
        <v>0</v>
      </c>
      <c r="R285" s="6">
        <v>6</v>
      </c>
      <c r="S285" s="6">
        <v>5</v>
      </c>
      <c r="T285" s="6">
        <v>2</v>
      </c>
      <c r="U285" s="6">
        <v>0</v>
      </c>
      <c r="V285" s="6">
        <v>0</v>
      </c>
      <c r="W285" s="6">
        <v>0</v>
      </c>
      <c r="X285" s="6">
        <v>0</v>
      </c>
      <c r="Y285" s="6">
        <v>0</v>
      </c>
      <c r="Z285" s="6">
        <v>2</v>
      </c>
      <c r="AA285" s="6">
        <v>1</v>
      </c>
      <c r="AB285" s="6">
        <v>0</v>
      </c>
      <c r="AC285" s="6">
        <v>0</v>
      </c>
      <c r="AD285" s="6">
        <v>0</v>
      </c>
      <c r="AE285" s="6">
        <v>0</v>
      </c>
      <c r="AF285" s="6">
        <v>0</v>
      </c>
      <c r="AG285" s="6">
        <v>0</v>
      </c>
      <c r="AH285" s="6">
        <v>0</v>
      </c>
      <c r="AI285" s="6">
        <v>0</v>
      </c>
      <c r="AJ285" s="6">
        <v>0</v>
      </c>
      <c r="AK285" s="6">
        <v>0</v>
      </c>
      <c r="AL285" s="6">
        <v>0</v>
      </c>
      <c r="AM285" s="6">
        <v>0</v>
      </c>
      <c r="AN285" s="8">
        <f t="shared" si="176"/>
        <v>0</v>
      </c>
      <c r="AO285" s="8">
        <f t="shared" si="175"/>
        <v>3</v>
      </c>
    </row>
    <row r="286" spans="1:41" ht="12.75" customHeight="1" x14ac:dyDescent="0.35">
      <c r="A286" s="6">
        <v>143</v>
      </c>
      <c r="B286" s="6">
        <v>2731</v>
      </c>
      <c r="C286" s="6" t="s">
        <v>29</v>
      </c>
      <c r="D286" s="6" t="s">
        <v>583</v>
      </c>
      <c r="E286" s="6" t="s">
        <v>584</v>
      </c>
      <c r="F286" s="9">
        <v>39998.01</v>
      </c>
      <c r="G286" s="6">
        <v>2</v>
      </c>
      <c r="H286" s="6">
        <v>2</v>
      </c>
      <c r="I286" s="6">
        <v>731</v>
      </c>
      <c r="J286" s="6">
        <v>2</v>
      </c>
      <c r="K286" s="6">
        <v>1</v>
      </c>
      <c r="L286" s="6">
        <v>0</v>
      </c>
      <c r="M286" s="6">
        <v>1</v>
      </c>
      <c r="N286" s="6">
        <v>0</v>
      </c>
      <c r="O286" s="6">
        <v>1</v>
      </c>
      <c r="P286" s="6">
        <v>2</v>
      </c>
      <c r="Q286">
        <v>0</v>
      </c>
      <c r="R286">
        <v>0</v>
      </c>
      <c r="S286">
        <v>0</v>
      </c>
      <c r="T286">
        <f t="shared" ref="T286" si="177">SUM($R286+$S286)</f>
        <v>0</v>
      </c>
      <c r="U286">
        <v>0</v>
      </c>
      <c r="V286">
        <v>0</v>
      </c>
      <c r="W286">
        <f t="shared" ref="W286" si="178">SUM($U286, $V286)</f>
        <v>0</v>
      </c>
      <c r="X286">
        <v>0</v>
      </c>
      <c r="Y286">
        <v>0</v>
      </c>
      <c r="Z286">
        <v>0</v>
      </c>
      <c r="AA286">
        <f t="shared" ref="AA286" si="179">SUM($X286+$Y286+$Z286)</f>
        <v>0</v>
      </c>
      <c r="AB286">
        <v>0</v>
      </c>
      <c r="AC286">
        <v>0</v>
      </c>
      <c r="AD286">
        <v>0</v>
      </c>
      <c r="AE286">
        <f t="shared" ref="AE286:AE295" si="180">SUM($AB286+$AC286+$AD286)</f>
        <v>0</v>
      </c>
      <c r="AF286">
        <v>0</v>
      </c>
      <c r="AG286">
        <v>0</v>
      </c>
      <c r="AH286">
        <v>0.1</v>
      </c>
      <c r="AI286">
        <v>1</v>
      </c>
      <c r="AJ286">
        <v>0</v>
      </c>
      <c r="AK286">
        <v>0</v>
      </c>
      <c r="AL286">
        <v>0</v>
      </c>
      <c r="AM286">
        <f t="shared" ref="AM286:AM299" si="181">SUM($AJ286+$AK286+$AL286)</f>
        <v>0</v>
      </c>
      <c r="AN286" s="8">
        <f t="shared" si="176"/>
        <v>0</v>
      </c>
      <c r="AO286" s="8">
        <f t="shared" si="175"/>
        <v>1</v>
      </c>
    </row>
    <row r="287" spans="1:41" customFormat="1" x14ac:dyDescent="0.35">
      <c r="A287">
        <v>143</v>
      </c>
      <c r="B287">
        <v>2731</v>
      </c>
      <c r="C287" t="s">
        <v>29</v>
      </c>
      <c r="D287" t="s">
        <v>583</v>
      </c>
      <c r="E287" t="s">
        <v>1562</v>
      </c>
      <c r="F287" s="7">
        <v>39200</v>
      </c>
      <c r="G287">
        <v>0</v>
      </c>
      <c r="H287">
        <v>0</v>
      </c>
      <c r="I287">
        <v>2</v>
      </c>
      <c r="J287">
        <v>731</v>
      </c>
      <c r="K287">
        <v>0</v>
      </c>
      <c r="L287">
        <v>0</v>
      </c>
      <c r="M287">
        <v>0</v>
      </c>
      <c r="N287">
        <v>0</v>
      </c>
      <c r="O287">
        <v>0</v>
      </c>
      <c r="P287">
        <v>0</v>
      </c>
      <c r="Q287">
        <v>0</v>
      </c>
      <c r="R287">
        <v>6</v>
      </c>
      <c r="S287">
        <v>5</v>
      </c>
      <c r="T287">
        <v>2</v>
      </c>
      <c r="U287">
        <v>17</v>
      </c>
      <c r="V287">
        <v>18</v>
      </c>
      <c r="W287">
        <v>2</v>
      </c>
      <c r="X287">
        <v>0</v>
      </c>
      <c r="Y287">
        <v>0</v>
      </c>
      <c r="Z287">
        <v>2</v>
      </c>
      <c r="AA287">
        <v>1</v>
      </c>
      <c r="AB287">
        <v>0</v>
      </c>
      <c r="AC287">
        <v>0</v>
      </c>
      <c r="AD287">
        <v>0</v>
      </c>
      <c r="AE287">
        <f t="shared" si="180"/>
        <v>0</v>
      </c>
      <c r="AF287">
        <v>0</v>
      </c>
      <c r="AG287">
        <v>0</v>
      </c>
      <c r="AH287">
        <v>0</v>
      </c>
      <c r="AI287">
        <f t="shared" ref="AI287" si="182">SUM($AF287+$AG287+$AH287)</f>
        <v>0</v>
      </c>
      <c r="AJ287">
        <v>0</v>
      </c>
      <c r="AK287">
        <v>0</v>
      </c>
      <c r="AL287">
        <v>0</v>
      </c>
      <c r="AM287">
        <f t="shared" si="181"/>
        <v>0</v>
      </c>
      <c r="AN287" s="8">
        <f t="shared" si="176"/>
        <v>2</v>
      </c>
      <c r="AO287" s="8">
        <f t="shared" si="175"/>
        <v>3</v>
      </c>
    </row>
    <row r="288" spans="1:41" x14ac:dyDescent="0.35">
      <c r="A288" s="6">
        <v>144</v>
      </c>
      <c r="B288" s="6">
        <v>2731</v>
      </c>
      <c r="C288" s="6" t="s">
        <v>29</v>
      </c>
      <c r="D288" s="6" t="s">
        <v>583</v>
      </c>
      <c r="E288" s="6" t="s">
        <v>588</v>
      </c>
      <c r="F288" s="9">
        <v>40238.01</v>
      </c>
      <c r="G288" s="6">
        <v>4.3</v>
      </c>
      <c r="H288" s="6">
        <v>3</v>
      </c>
      <c r="I288" s="6">
        <v>2</v>
      </c>
      <c r="J288" s="6">
        <v>731</v>
      </c>
      <c r="K288" s="6">
        <v>4</v>
      </c>
      <c r="L288" s="6">
        <v>0</v>
      </c>
      <c r="M288" s="6">
        <v>0</v>
      </c>
      <c r="N288" s="6">
        <v>0</v>
      </c>
      <c r="O288" s="6">
        <v>2</v>
      </c>
      <c r="P288" s="6">
        <v>5</v>
      </c>
      <c r="Q288">
        <v>0</v>
      </c>
      <c r="R288">
        <v>6</v>
      </c>
      <c r="S288">
        <v>5</v>
      </c>
      <c r="T288">
        <v>2</v>
      </c>
      <c r="U288">
        <v>0</v>
      </c>
      <c r="V288">
        <v>0</v>
      </c>
      <c r="W288">
        <f t="shared" ref="W288:W290" si="183">SUM($U288, $V288)</f>
        <v>0</v>
      </c>
      <c r="X288">
        <v>0</v>
      </c>
      <c r="Y288">
        <v>0</v>
      </c>
      <c r="Z288">
        <v>2</v>
      </c>
      <c r="AA288">
        <v>1</v>
      </c>
      <c r="AB288">
        <v>0</v>
      </c>
      <c r="AC288">
        <v>0</v>
      </c>
      <c r="AD288">
        <v>0</v>
      </c>
      <c r="AE288">
        <f t="shared" si="180"/>
        <v>0</v>
      </c>
      <c r="AF288">
        <v>3</v>
      </c>
      <c r="AG288">
        <v>2.8</v>
      </c>
      <c r="AH288">
        <v>0</v>
      </c>
      <c r="AI288">
        <v>2</v>
      </c>
      <c r="AJ288">
        <v>0</v>
      </c>
      <c r="AK288">
        <v>0</v>
      </c>
      <c r="AL288">
        <v>0</v>
      </c>
      <c r="AM288">
        <f t="shared" si="181"/>
        <v>0</v>
      </c>
      <c r="AN288" s="8">
        <f t="shared" si="176"/>
        <v>0</v>
      </c>
      <c r="AO288" s="8">
        <f t="shared" si="175"/>
        <v>5</v>
      </c>
    </row>
    <row r="289" spans="1:41" customFormat="1" x14ac:dyDescent="0.35">
      <c r="A289">
        <v>144</v>
      </c>
      <c r="B289">
        <v>2731</v>
      </c>
      <c r="C289" t="s">
        <v>29</v>
      </c>
      <c r="D289" t="s">
        <v>583</v>
      </c>
      <c r="E289" t="s">
        <v>1562</v>
      </c>
      <c r="F289" s="7">
        <v>39201</v>
      </c>
      <c r="G289">
        <v>0</v>
      </c>
      <c r="H289">
        <v>0</v>
      </c>
      <c r="I289">
        <v>731</v>
      </c>
      <c r="J289">
        <v>2</v>
      </c>
      <c r="K289">
        <v>0</v>
      </c>
      <c r="L289">
        <v>0</v>
      </c>
      <c r="M289">
        <v>0</v>
      </c>
      <c r="N289">
        <v>0</v>
      </c>
      <c r="O289">
        <v>0</v>
      </c>
      <c r="P289">
        <v>0</v>
      </c>
      <c r="Q289">
        <v>0</v>
      </c>
      <c r="R289">
        <v>6</v>
      </c>
      <c r="S289">
        <v>5</v>
      </c>
      <c r="T289">
        <v>2</v>
      </c>
      <c r="U289">
        <v>0</v>
      </c>
      <c r="V289">
        <v>0</v>
      </c>
      <c r="W289">
        <f t="shared" si="183"/>
        <v>0</v>
      </c>
      <c r="X289">
        <v>0</v>
      </c>
      <c r="Y289">
        <v>0</v>
      </c>
      <c r="Z289">
        <v>0</v>
      </c>
      <c r="AA289">
        <f t="shared" ref="AA289:AA292" si="184">SUM($X289+$Y289+$Z289)</f>
        <v>0</v>
      </c>
      <c r="AB289">
        <v>0</v>
      </c>
      <c r="AC289">
        <v>0</v>
      </c>
      <c r="AD289">
        <v>0</v>
      </c>
      <c r="AE289">
        <f t="shared" si="180"/>
        <v>0</v>
      </c>
      <c r="AF289">
        <v>0</v>
      </c>
      <c r="AG289">
        <v>0</v>
      </c>
      <c r="AH289">
        <v>0</v>
      </c>
      <c r="AI289">
        <f t="shared" ref="AI289:AI292" si="185">SUM($AF289+$AG289+$AH289)</f>
        <v>0</v>
      </c>
      <c r="AJ289">
        <v>0</v>
      </c>
      <c r="AK289">
        <v>0</v>
      </c>
      <c r="AL289">
        <v>0</v>
      </c>
      <c r="AM289">
        <f t="shared" si="181"/>
        <v>0</v>
      </c>
      <c r="AN289" s="8">
        <f t="shared" si="176"/>
        <v>0</v>
      </c>
      <c r="AO289" s="8">
        <f t="shared" si="175"/>
        <v>2</v>
      </c>
    </row>
    <row r="290" spans="1:41" x14ac:dyDescent="0.35">
      <c r="A290" s="6">
        <v>145</v>
      </c>
      <c r="B290" s="6">
        <v>2731</v>
      </c>
      <c r="C290" s="6" t="s">
        <v>29</v>
      </c>
      <c r="D290" s="6" t="s">
        <v>583</v>
      </c>
      <c r="E290" s="6" t="s">
        <v>591</v>
      </c>
      <c r="F290" s="9">
        <v>39201.01</v>
      </c>
      <c r="G290" s="6">
        <v>2</v>
      </c>
      <c r="H290" s="6">
        <v>2</v>
      </c>
      <c r="I290" s="6">
        <v>731</v>
      </c>
      <c r="J290" s="6">
        <v>2</v>
      </c>
      <c r="K290" s="6">
        <v>1</v>
      </c>
      <c r="L290" s="6">
        <v>1</v>
      </c>
      <c r="M290" s="6">
        <v>1</v>
      </c>
      <c r="N290" s="6">
        <v>0</v>
      </c>
      <c r="O290" s="6">
        <v>1</v>
      </c>
      <c r="P290" s="6">
        <v>2</v>
      </c>
      <c r="Q290">
        <v>0</v>
      </c>
      <c r="R290">
        <v>6</v>
      </c>
      <c r="S290">
        <v>0</v>
      </c>
      <c r="T290">
        <v>1</v>
      </c>
      <c r="U290">
        <v>0</v>
      </c>
      <c r="V290">
        <v>0</v>
      </c>
      <c r="W290">
        <f t="shared" si="183"/>
        <v>0</v>
      </c>
      <c r="X290">
        <v>0</v>
      </c>
      <c r="Y290">
        <v>0</v>
      </c>
      <c r="Z290">
        <v>0</v>
      </c>
      <c r="AA290">
        <f t="shared" si="184"/>
        <v>0</v>
      </c>
      <c r="AB290">
        <v>0</v>
      </c>
      <c r="AC290">
        <v>0</v>
      </c>
      <c r="AD290">
        <v>0</v>
      </c>
      <c r="AE290">
        <f t="shared" si="180"/>
        <v>0</v>
      </c>
      <c r="AF290">
        <v>0</v>
      </c>
      <c r="AG290">
        <v>0</v>
      </c>
      <c r="AH290">
        <v>0</v>
      </c>
      <c r="AI290">
        <f t="shared" si="185"/>
        <v>0</v>
      </c>
      <c r="AJ290">
        <v>0</v>
      </c>
      <c r="AK290">
        <v>0</v>
      </c>
      <c r="AL290">
        <v>0</v>
      </c>
      <c r="AM290">
        <f t="shared" si="181"/>
        <v>0</v>
      </c>
      <c r="AN290" s="8">
        <f t="shared" si="176"/>
        <v>0</v>
      </c>
      <c r="AO290" s="8">
        <f t="shared" si="175"/>
        <v>1</v>
      </c>
    </row>
    <row r="291" spans="1:41" customFormat="1" x14ac:dyDescent="0.35">
      <c r="A291">
        <v>145</v>
      </c>
      <c r="B291">
        <v>2731</v>
      </c>
      <c r="C291" t="s">
        <v>29</v>
      </c>
      <c r="D291" t="s">
        <v>583</v>
      </c>
      <c r="E291" t="s">
        <v>1562</v>
      </c>
      <c r="F291" s="7">
        <v>39202</v>
      </c>
      <c r="G291">
        <v>0</v>
      </c>
      <c r="H291">
        <v>0</v>
      </c>
      <c r="I291">
        <v>2</v>
      </c>
      <c r="J291">
        <v>731</v>
      </c>
      <c r="K291">
        <v>0</v>
      </c>
      <c r="L291">
        <v>0</v>
      </c>
      <c r="M291">
        <v>0</v>
      </c>
      <c r="N291">
        <v>0</v>
      </c>
      <c r="O291">
        <v>0</v>
      </c>
      <c r="P291">
        <v>0</v>
      </c>
      <c r="Q291">
        <v>0</v>
      </c>
      <c r="R291">
        <v>0</v>
      </c>
      <c r="S291">
        <v>5</v>
      </c>
      <c r="T291">
        <v>1</v>
      </c>
      <c r="U291">
        <v>17</v>
      </c>
      <c r="V291">
        <v>0</v>
      </c>
      <c r="W291">
        <v>1</v>
      </c>
      <c r="X291">
        <v>0</v>
      </c>
      <c r="Y291">
        <v>0</v>
      </c>
      <c r="Z291">
        <v>0</v>
      </c>
      <c r="AA291">
        <f t="shared" si="184"/>
        <v>0</v>
      </c>
      <c r="AB291">
        <v>0</v>
      </c>
      <c r="AC291">
        <v>0</v>
      </c>
      <c r="AD291">
        <v>0</v>
      </c>
      <c r="AE291">
        <f t="shared" si="180"/>
        <v>0</v>
      </c>
      <c r="AF291">
        <v>0</v>
      </c>
      <c r="AG291">
        <v>0</v>
      </c>
      <c r="AH291">
        <v>0</v>
      </c>
      <c r="AI291">
        <f t="shared" si="185"/>
        <v>0</v>
      </c>
      <c r="AJ291">
        <v>0</v>
      </c>
      <c r="AK291">
        <v>0</v>
      </c>
      <c r="AL291">
        <v>0</v>
      </c>
      <c r="AM291">
        <f t="shared" si="181"/>
        <v>0</v>
      </c>
      <c r="AN291" s="8">
        <f t="shared" si="176"/>
        <v>1</v>
      </c>
      <c r="AO291" s="8">
        <f t="shared" si="175"/>
        <v>1</v>
      </c>
    </row>
    <row r="292" spans="1:41" ht="12.75" customHeight="1" x14ac:dyDescent="0.35">
      <c r="A292" s="6">
        <v>146</v>
      </c>
      <c r="B292" s="6">
        <v>2731</v>
      </c>
      <c r="C292" s="6" t="s">
        <v>29</v>
      </c>
      <c r="D292" s="6" t="s">
        <v>583</v>
      </c>
      <c r="E292" s="6" t="s">
        <v>594</v>
      </c>
      <c r="F292" s="9">
        <v>40884.01</v>
      </c>
      <c r="G292" s="6">
        <v>1</v>
      </c>
      <c r="H292" s="6">
        <v>2</v>
      </c>
      <c r="I292" s="6">
        <v>731</v>
      </c>
      <c r="J292" s="6">
        <v>2</v>
      </c>
      <c r="K292" s="6">
        <v>1</v>
      </c>
      <c r="L292" s="6">
        <v>1</v>
      </c>
      <c r="M292" s="6">
        <v>1</v>
      </c>
      <c r="N292" s="6">
        <v>0</v>
      </c>
      <c r="O292" s="6">
        <v>1</v>
      </c>
      <c r="P292" s="6">
        <v>2</v>
      </c>
      <c r="Q292">
        <v>0</v>
      </c>
      <c r="R292">
        <v>0</v>
      </c>
      <c r="S292">
        <v>0</v>
      </c>
      <c r="T292">
        <f t="shared" ref="T292" si="186">SUM($R292+$S292)</f>
        <v>0</v>
      </c>
      <c r="U292">
        <v>0</v>
      </c>
      <c r="V292">
        <v>0</v>
      </c>
      <c r="W292">
        <f t="shared" ref="W292" si="187">SUM($U292, $V292)</f>
        <v>0</v>
      </c>
      <c r="X292">
        <v>0</v>
      </c>
      <c r="Y292">
        <v>0</v>
      </c>
      <c r="Z292">
        <v>0</v>
      </c>
      <c r="AA292">
        <f t="shared" si="184"/>
        <v>0</v>
      </c>
      <c r="AB292">
        <v>0</v>
      </c>
      <c r="AC292">
        <v>0</v>
      </c>
      <c r="AD292">
        <v>0</v>
      </c>
      <c r="AE292">
        <f t="shared" si="180"/>
        <v>0</v>
      </c>
      <c r="AF292">
        <v>0</v>
      </c>
      <c r="AG292">
        <v>0</v>
      </c>
      <c r="AH292">
        <v>0</v>
      </c>
      <c r="AI292">
        <f t="shared" si="185"/>
        <v>0</v>
      </c>
      <c r="AJ292">
        <v>0</v>
      </c>
      <c r="AK292">
        <v>0</v>
      </c>
      <c r="AL292">
        <v>0</v>
      </c>
      <c r="AM292">
        <f t="shared" si="181"/>
        <v>0</v>
      </c>
      <c r="AN292" s="8">
        <f t="shared" si="176"/>
        <v>0</v>
      </c>
      <c r="AO292" s="8">
        <f t="shared" si="175"/>
        <v>0</v>
      </c>
    </row>
    <row r="293" spans="1:41" customFormat="1" x14ac:dyDescent="0.35">
      <c r="A293">
        <v>146</v>
      </c>
      <c r="B293">
        <v>2731</v>
      </c>
      <c r="C293" t="s">
        <v>29</v>
      </c>
      <c r="D293" t="s">
        <v>583</v>
      </c>
      <c r="E293" t="s">
        <v>1562</v>
      </c>
      <c r="F293" s="7">
        <v>38353</v>
      </c>
      <c r="G293">
        <v>0</v>
      </c>
      <c r="H293">
        <v>0</v>
      </c>
      <c r="I293">
        <v>2</v>
      </c>
      <c r="J293">
        <v>731</v>
      </c>
      <c r="K293">
        <v>0</v>
      </c>
      <c r="L293">
        <v>0</v>
      </c>
      <c r="M293">
        <v>0</v>
      </c>
      <c r="N293">
        <v>0</v>
      </c>
      <c r="O293">
        <v>0</v>
      </c>
      <c r="P293">
        <v>0</v>
      </c>
      <c r="Q293">
        <v>0</v>
      </c>
      <c r="R293">
        <v>6</v>
      </c>
      <c r="S293">
        <v>5</v>
      </c>
      <c r="T293">
        <v>2</v>
      </c>
      <c r="U293">
        <v>17</v>
      </c>
      <c r="V293">
        <v>0</v>
      </c>
      <c r="W293">
        <v>1</v>
      </c>
      <c r="X293">
        <v>0</v>
      </c>
      <c r="Y293">
        <v>0</v>
      </c>
      <c r="Z293">
        <v>2</v>
      </c>
      <c r="AA293">
        <v>1</v>
      </c>
      <c r="AB293">
        <v>0</v>
      </c>
      <c r="AC293">
        <v>0</v>
      </c>
      <c r="AD293">
        <v>0</v>
      </c>
      <c r="AE293">
        <f t="shared" si="180"/>
        <v>0</v>
      </c>
      <c r="AF293">
        <v>0</v>
      </c>
      <c r="AG293">
        <v>0</v>
      </c>
      <c r="AH293">
        <v>0.1</v>
      </c>
      <c r="AI293">
        <v>1</v>
      </c>
      <c r="AJ293">
        <v>0</v>
      </c>
      <c r="AK293">
        <v>0</v>
      </c>
      <c r="AL293">
        <v>0</v>
      </c>
      <c r="AM293">
        <f t="shared" si="181"/>
        <v>0</v>
      </c>
      <c r="AN293" s="8">
        <f t="shared" si="176"/>
        <v>1</v>
      </c>
      <c r="AO293" s="8">
        <f t="shared" si="175"/>
        <v>4</v>
      </c>
    </row>
    <row r="294" spans="1:41" ht="12.75" customHeight="1" x14ac:dyDescent="0.35">
      <c r="A294" s="6">
        <v>147</v>
      </c>
      <c r="B294" s="6">
        <v>2731</v>
      </c>
      <c r="C294" s="6" t="s">
        <v>29</v>
      </c>
      <c r="D294" s="6" t="s">
        <v>583</v>
      </c>
      <c r="E294" s="6" t="s">
        <v>598</v>
      </c>
      <c r="F294" s="9">
        <v>41967</v>
      </c>
      <c r="G294" s="6">
        <v>3</v>
      </c>
      <c r="H294" s="6">
        <v>2</v>
      </c>
      <c r="I294" s="6">
        <v>731</v>
      </c>
      <c r="J294" s="6">
        <v>2</v>
      </c>
      <c r="K294" s="6">
        <v>4</v>
      </c>
      <c r="L294" s="6">
        <v>1</v>
      </c>
      <c r="M294" s="6">
        <v>1</v>
      </c>
      <c r="N294" s="6">
        <v>0</v>
      </c>
      <c r="O294" s="6">
        <v>1</v>
      </c>
      <c r="P294" s="6">
        <v>4</v>
      </c>
      <c r="Q294">
        <v>0</v>
      </c>
      <c r="R294">
        <v>0</v>
      </c>
      <c r="S294">
        <v>5</v>
      </c>
      <c r="T294">
        <v>1</v>
      </c>
      <c r="U294">
        <v>0</v>
      </c>
      <c r="V294">
        <v>0</v>
      </c>
      <c r="W294">
        <f t="shared" ref="W294:W295" si="188">SUM($U294, $V294)</f>
        <v>0</v>
      </c>
      <c r="X294">
        <v>0</v>
      </c>
      <c r="Y294">
        <v>0</v>
      </c>
      <c r="Z294">
        <v>0</v>
      </c>
      <c r="AA294">
        <f t="shared" ref="AA294" si="189">SUM($X294+$Y294+$Z294)</f>
        <v>0</v>
      </c>
      <c r="AB294">
        <v>0</v>
      </c>
      <c r="AC294">
        <v>0</v>
      </c>
      <c r="AD294">
        <v>0</v>
      </c>
      <c r="AE294">
        <f t="shared" si="180"/>
        <v>0</v>
      </c>
      <c r="AF294">
        <v>0</v>
      </c>
      <c r="AG294">
        <v>0</v>
      </c>
      <c r="AH294">
        <v>0</v>
      </c>
      <c r="AI294">
        <f t="shared" ref="AI294" si="190">SUM($AF294+$AG294+$AH294)</f>
        <v>0</v>
      </c>
      <c r="AJ294">
        <v>0</v>
      </c>
      <c r="AK294">
        <v>0</v>
      </c>
      <c r="AL294">
        <v>0</v>
      </c>
      <c r="AM294">
        <f t="shared" si="181"/>
        <v>0</v>
      </c>
      <c r="AN294" s="8">
        <f t="shared" si="176"/>
        <v>0</v>
      </c>
      <c r="AO294" s="8">
        <f t="shared" si="175"/>
        <v>1</v>
      </c>
    </row>
    <row r="295" spans="1:41" customFormat="1" x14ac:dyDescent="0.35">
      <c r="A295">
        <v>147</v>
      </c>
      <c r="B295">
        <v>2731</v>
      </c>
      <c r="C295" t="s">
        <v>29</v>
      </c>
      <c r="D295" t="s">
        <v>583</v>
      </c>
      <c r="E295" t="s">
        <v>1562</v>
      </c>
      <c r="F295" s="7">
        <v>39627</v>
      </c>
      <c r="G295">
        <v>0</v>
      </c>
      <c r="H295">
        <v>0</v>
      </c>
      <c r="I295">
        <v>2</v>
      </c>
      <c r="J295">
        <v>731</v>
      </c>
      <c r="K295">
        <v>0</v>
      </c>
      <c r="L295">
        <v>0</v>
      </c>
      <c r="M295">
        <v>0</v>
      </c>
      <c r="N295">
        <v>0</v>
      </c>
      <c r="O295">
        <v>0</v>
      </c>
      <c r="P295">
        <v>0</v>
      </c>
      <c r="Q295">
        <v>0</v>
      </c>
      <c r="R295">
        <v>6</v>
      </c>
      <c r="S295">
        <v>5</v>
      </c>
      <c r="T295">
        <v>2</v>
      </c>
      <c r="U295">
        <v>0</v>
      </c>
      <c r="V295">
        <v>0</v>
      </c>
      <c r="W295">
        <f t="shared" si="188"/>
        <v>0</v>
      </c>
      <c r="X295">
        <v>0</v>
      </c>
      <c r="Y295">
        <v>0</v>
      </c>
      <c r="Z295">
        <v>2</v>
      </c>
      <c r="AA295">
        <v>1</v>
      </c>
      <c r="AB295">
        <v>0</v>
      </c>
      <c r="AC295">
        <v>0</v>
      </c>
      <c r="AD295">
        <v>0</v>
      </c>
      <c r="AE295">
        <f t="shared" si="180"/>
        <v>0</v>
      </c>
      <c r="AF295">
        <v>3</v>
      </c>
      <c r="AG295">
        <v>0</v>
      </c>
      <c r="AH295">
        <v>0</v>
      </c>
      <c r="AI295">
        <v>1</v>
      </c>
      <c r="AJ295">
        <v>0</v>
      </c>
      <c r="AK295">
        <v>0</v>
      </c>
      <c r="AL295">
        <v>0</v>
      </c>
      <c r="AM295">
        <f t="shared" si="181"/>
        <v>0</v>
      </c>
      <c r="AN295" s="8">
        <f t="shared" si="176"/>
        <v>0</v>
      </c>
      <c r="AO295" s="8">
        <f t="shared" si="175"/>
        <v>4</v>
      </c>
    </row>
    <row r="296" spans="1:41" x14ac:dyDescent="0.35">
      <c r="A296" s="6">
        <v>148</v>
      </c>
      <c r="B296" s="6">
        <v>2731</v>
      </c>
      <c r="C296" s="6" t="s">
        <v>29</v>
      </c>
      <c r="D296" s="6" t="s">
        <v>583</v>
      </c>
      <c r="E296" s="6" t="s">
        <v>602</v>
      </c>
      <c r="F296" s="9">
        <v>42318.01</v>
      </c>
      <c r="G296" s="6">
        <v>4.3</v>
      </c>
      <c r="H296" s="6">
        <v>3</v>
      </c>
      <c r="I296" s="6">
        <v>2</v>
      </c>
      <c r="J296" s="6">
        <v>731</v>
      </c>
      <c r="K296" s="6">
        <v>4</v>
      </c>
      <c r="L296" s="6">
        <v>0</v>
      </c>
      <c r="M296" s="6">
        <v>1</v>
      </c>
      <c r="N296" s="6">
        <v>0</v>
      </c>
      <c r="O296" s="6">
        <v>2</v>
      </c>
      <c r="P296" s="6">
        <v>6</v>
      </c>
      <c r="Q296">
        <v>0</v>
      </c>
      <c r="R296">
        <v>6</v>
      </c>
      <c r="S296">
        <v>5</v>
      </c>
      <c r="T296">
        <v>2</v>
      </c>
      <c r="U296">
        <v>17</v>
      </c>
      <c r="V296">
        <v>18</v>
      </c>
      <c r="W296">
        <v>2</v>
      </c>
      <c r="X296">
        <v>0</v>
      </c>
      <c r="Y296">
        <v>0</v>
      </c>
      <c r="Z296">
        <v>2</v>
      </c>
      <c r="AA296">
        <v>1</v>
      </c>
      <c r="AB296">
        <v>0</v>
      </c>
      <c r="AC296">
        <v>0</v>
      </c>
      <c r="AD296">
        <v>17.399999999999999</v>
      </c>
      <c r="AE296">
        <v>1</v>
      </c>
      <c r="AF296">
        <v>0</v>
      </c>
      <c r="AG296">
        <v>0</v>
      </c>
      <c r="AH296">
        <v>0</v>
      </c>
      <c r="AI296">
        <f t="shared" ref="AI296" si="191">SUM($AF296+$AG296+$AH296)</f>
        <v>0</v>
      </c>
      <c r="AJ296">
        <v>0</v>
      </c>
      <c r="AK296">
        <v>0</v>
      </c>
      <c r="AL296">
        <v>0</v>
      </c>
      <c r="AM296">
        <f t="shared" si="181"/>
        <v>0</v>
      </c>
      <c r="AN296" s="8">
        <f t="shared" si="176"/>
        <v>3</v>
      </c>
      <c r="AO296" s="8">
        <f t="shared" si="175"/>
        <v>3</v>
      </c>
    </row>
    <row r="297" spans="1:41" customFormat="1" x14ac:dyDescent="0.35">
      <c r="A297">
        <v>148</v>
      </c>
      <c r="B297">
        <v>2731</v>
      </c>
      <c r="C297" t="s">
        <v>29</v>
      </c>
      <c r="D297" t="s">
        <v>583</v>
      </c>
      <c r="E297" t="s">
        <v>1562</v>
      </c>
      <c r="F297" s="7">
        <v>39662</v>
      </c>
      <c r="G297">
        <v>0</v>
      </c>
      <c r="H297">
        <v>0</v>
      </c>
      <c r="I297">
        <v>731</v>
      </c>
      <c r="J297">
        <v>2</v>
      </c>
      <c r="K297">
        <v>0</v>
      </c>
      <c r="L297">
        <v>0</v>
      </c>
      <c r="M297">
        <v>0</v>
      </c>
      <c r="N297">
        <v>0</v>
      </c>
      <c r="O297">
        <v>0</v>
      </c>
      <c r="P297">
        <v>0</v>
      </c>
      <c r="Q297">
        <v>0</v>
      </c>
      <c r="R297">
        <v>0</v>
      </c>
      <c r="S297">
        <v>5</v>
      </c>
      <c r="T297">
        <v>1</v>
      </c>
      <c r="U297">
        <v>0</v>
      </c>
      <c r="V297">
        <v>0</v>
      </c>
      <c r="W297">
        <f t="shared" ref="W297" si="192">SUM($U297, $V297)</f>
        <v>0</v>
      </c>
      <c r="X297">
        <v>0</v>
      </c>
      <c r="Y297">
        <v>0</v>
      </c>
      <c r="Z297">
        <v>0</v>
      </c>
      <c r="AA297">
        <f t="shared" ref="AA297:AA298" si="193">SUM($X297+$Y297+$Z297)</f>
        <v>0</v>
      </c>
      <c r="AB297">
        <v>0</v>
      </c>
      <c r="AC297">
        <v>0</v>
      </c>
      <c r="AD297">
        <v>0</v>
      </c>
      <c r="AE297">
        <f t="shared" ref="AE297:AE299" si="194">SUM($AB297+$AC297+$AD297)</f>
        <v>0</v>
      </c>
      <c r="AF297">
        <v>3</v>
      </c>
      <c r="AG297">
        <v>2.8</v>
      </c>
      <c r="AH297">
        <v>0.1</v>
      </c>
      <c r="AI297">
        <v>3</v>
      </c>
      <c r="AJ297">
        <v>0</v>
      </c>
      <c r="AK297">
        <v>0</v>
      </c>
      <c r="AL297">
        <v>0</v>
      </c>
      <c r="AM297">
        <f t="shared" si="181"/>
        <v>0</v>
      </c>
      <c r="AN297" s="8">
        <f t="shared" si="176"/>
        <v>0</v>
      </c>
      <c r="AO297" s="8">
        <f t="shared" si="175"/>
        <v>4</v>
      </c>
    </row>
    <row r="298" spans="1:41" ht="12.75" customHeight="1" x14ac:dyDescent="0.35">
      <c r="A298" s="6">
        <v>149</v>
      </c>
      <c r="B298" s="6">
        <v>2731</v>
      </c>
      <c r="C298" s="6" t="s">
        <v>29</v>
      </c>
      <c r="D298" s="6" t="s">
        <v>583</v>
      </c>
      <c r="E298" s="6" t="s">
        <v>605</v>
      </c>
      <c r="F298" s="9">
        <v>42618.01</v>
      </c>
      <c r="G298" s="6">
        <v>3</v>
      </c>
      <c r="H298" s="6">
        <v>1</v>
      </c>
      <c r="I298" s="6">
        <v>731</v>
      </c>
      <c r="J298" s="6">
        <v>2</v>
      </c>
      <c r="K298" s="6">
        <v>1</v>
      </c>
      <c r="L298" s="6">
        <v>0</v>
      </c>
      <c r="M298" s="6">
        <v>1</v>
      </c>
      <c r="N298" s="6">
        <v>0</v>
      </c>
      <c r="O298" s="6">
        <v>2</v>
      </c>
      <c r="P298" s="6">
        <v>4</v>
      </c>
      <c r="Q298">
        <v>0</v>
      </c>
      <c r="R298">
        <v>6</v>
      </c>
      <c r="S298">
        <v>5</v>
      </c>
      <c r="T298">
        <v>2</v>
      </c>
      <c r="U298">
        <v>17</v>
      </c>
      <c r="V298">
        <v>18</v>
      </c>
      <c r="W298">
        <v>2</v>
      </c>
      <c r="X298">
        <v>0</v>
      </c>
      <c r="Y298">
        <v>0</v>
      </c>
      <c r="Z298">
        <v>0</v>
      </c>
      <c r="AA298">
        <f t="shared" si="193"/>
        <v>0</v>
      </c>
      <c r="AB298">
        <v>0</v>
      </c>
      <c r="AC298">
        <v>0</v>
      </c>
      <c r="AD298">
        <v>0</v>
      </c>
      <c r="AE298">
        <f t="shared" si="194"/>
        <v>0</v>
      </c>
      <c r="AF298">
        <v>0</v>
      </c>
      <c r="AG298">
        <v>0</v>
      </c>
      <c r="AH298">
        <v>0.1</v>
      </c>
      <c r="AI298">
        <v>1</v>
      </c>
      <c r="AJ298">
        <v>0</v>
      </c>
      <c r="AK298">
        <v>0</v>
      </c>
      <c r="AL298">
        <v>0</v>
      </c>
      <c r="AM298">
        <f t="shared" si="181"/>
        <v>0</v>
      </c>
      <c r="AN298" s="8">
        <f t="shared" si="176"/>
        <v>2</v>
      </c>
      <c r="AO298" s="8">
        <f t="shared" si="175"/>
        <v>3</v>
      </c>
    </row>
    <row r="299" spans="1:41" customFormat="1" x14ac:dyDescent="0.35">
      <c r="A299">
        <v>149</v>
      </c>
      <c r="B299">
        <v>2731</v>
      </c>
      <c r="C299" t="s">
        <v>29</v>
      </c>
      <c r="D299" t="s">
        <v>583</v>
      </c>
      <c r="E299" t="s">
        <v>1562</v>
      </c>
      <c r="F299" s="7">
        <v>40969</v>
      </c>
      <c r="G299">
        <v>0</v>
      </c>
      <c r="H299">
        <v>0</v>
      </c>
      <c r="I299">
        <v>2</v>
      </c>
      <c r="J299">
        <v>731</v>
      </c>
      <c r="K299">
        <v>0</v>
      </c>
      <c r="L299">
        <v>0</v>
      </c>
      <c r="M299">
        <v>0</v>
      </c>
      <c r="N299">
        <v>0</v>
      </c>
      <c r="O299">
        <v>0</v>
      </c>
      <c r="P299">
        <v>0</v>
      </c>
      <c r="Q299">
        <v>0</v>
      </c>
      <c r="R299">
        <v>6</v>
      </c>
      <c r="S299">
        <v>5</v>
      </c>
      <c r="T299">
        <v>2</v>
      </c>
      <c r="U299">
        <v>17</v>
      </c>
      <c r="V299">
        <v>0</v>
      </c>
      <c r="W299">
        <v>1</v>
      </c>
      <c r="X299">
        <v>4.4000000000000004</v>
      </c>
      <c r="Y299">
        <v>0</v>
      </c>
      <c r="Z299">
        <v>2</v>
      </c>
      <c r="AA299">
        <v>2</v>
      </c>
      <c r="AB299">
        <v>0</v>
      </c>
      <c r="AC299">
        <v>0</v>
      </c>
      <c r="AD299">
        <v>0</v>
      </c>
      <c r="AE299">
        <f t="shared" si="194"/>
        <v>0</v>
      </c>
      <c r="AF299">
        <v>0</v>
      </c>
      <c r="AG299">
        <v>2.8</v>
      </c>
      <c r="AH299">
        <v>0</v>
      </c>
      <c r="AI299">
        <v>1</v>
      </c>
      <c r="AJ299">
        <v>0</v>
      </c>
      <c r="AK299">
        <v>0</v>
      </c>
      <c r="AL299">
        <v>0</v>
      </c>
      <c r="AM299">
        <f t="shared" si="181"/>
        <v>0</v>
      </c>
      <c r="AN299" s="8">
        <f t="shared" si="176"/>
        <v>1</v>
      </c>
      <c r="AO299" s="8">
        <f t="shared" si="175"/>
        <v>5</v>
      </c>
    </row>
    <row r="300" spans="1:41" ht="12.75" customHeight="1" x14ac:dyDescent="0.35">
      <c r="A300" s="6">
        <v>150</v>
      </c>
      <c r="B300" s="6">
        <v>2731</v>
      </c>
      <c r="C300" s="6" t="s">
        <v>29</v>
      </c>
      <c r="D300" s="6" t="s">
        <v>583</v>
      </c>
      <c r="E300" s="6" t="s">
        <v>609</v>
      </c>
      <c r="F300" s="9">
        <v>42826.02</v>
      </c>
      <c r="G300" s="6">
        <v>3</v>
      </c>
      <c r="H300" s="6">
        <v>3</v>
      </c>
      <c r="I300" s="6">
        <v>731</v>
      </c>
      <c r="J300" s="6">
        <v>2</v>
      </c>
      <c r="K300" s="6">
        <v>3</v>
      </c>
      <c r="L300" s="6">
        <v>0</v>
      </c>
      <c r="M300" s="6">
        <v>0</v>
      </c>
      <c r="N300" s="6">
        <v>0</v>
      </c>
      <c r="O300" s="6">
        <v>2</v>
      </c>
      <c r="P300" s="6">
        <v>3</v>
      </c>
      <c r="Q300">
        <v>0</v>
      </c>
      <c r="R300" s="6">
        <v>0</v>
      </c>
      <c r="S300" s="6">
        <v>5</v>
      </c>
      <c r="T300" s="6">
        <v>1</v>
      </c>
      <c r="U300" s="6">
        <v>0</v>
      </c>
      <c r="V300" s="6">
        <v>0</v>
      </c>
      <c r="W300" s="6">
        <v>0</v>
      </c>
      <c r="X300" s="6">
        <v>0</v>
      </c>
      <c r="Y300" s="6">
        <v>0</v>
      </c>
      <c r="Z300" s="6">
        <v>0</v>
      </c>
      <c r="AA300" s="6">
        <v>0</v>
      </c>
      <c r="AB300" s="6">
        <v>0</v>
      </c>
      <c r="AC300" s="6">
        <v>0</v>
      </c>
      <c r="AD300" s="6">
        <v>0</v>
      </c>
      <c r="AE300" s="6">
        <v>0</v>
      </c>
      <c r="AF300" s="6">
        <v>3</v>
      </c>
      <c r="AG300" s="6">
        <v>0</v>
      </c>
      <c r="AH300" s="6">
        <v>0.1</v>
      </c>
      <c r="AI300" s="6">
        <v>2</v>
      </c>
      <c r="AJ300" s="6">
        <v>0</v>
      </c>
      <c r="AK300" s="6">
        <v>0</v>
      </c>
      <c r="AL300" s="6">
        <v>0</v>
      </c>
      <c r="AM300" s="6">
        <v>0</v>
      </c>
      <c r="AN300" s="8">
        <f t="shared" si="176"/>
        <v>0</v>
      </c>
      <c r="AO300" s="8">
        <f t="shared" si="175"/>
        <v>3</v>
      </c>
    </row>
    <row r="301" spans="1:41" ht="12.75" customHeight="1" x14ac:dyDescent="0.35">
      <c r="A301" s="6">
        <v>150</v>
      </c>
      <c r="B301">
        <v>2731</v>
      </c>
      <c r="C301" s="6" t="s">
        <v>29</v>
      </c>
      <c r="D301" s="6" t="s">
        <v>583</v>
      </c>
      <c r="F301" s="9">
        <v>42827.02</v>
      </c>
      <c r="G301">
        <v>0</v>
      </c>
      <c r="H301">
        <v>0</v>
      </c>
      <c r="I301">
        <v>2</v>
      </c>
      <c r="J301">
        <v>731</v>
      </c>
      <c r="K301">
        <v>0</v>
      </c>
      <c r="L301">
        <v>0</v>
      </c>
      <c r="M301">
        <v>0</v>
      </c>
      <c r="N301">
        <v>0</v>
      </c>
      <c r="O301">
        <v>0</v>
      </c>
      <c r="P301">
        <v>0</v>
      </c>
      <c r="Q301">
        <v>0</v>
      </c>
      <c r="R301" s="6">
        <v>0</v>
      </c>
      <c r="S301" s="6">
        <v>5</v>
      </c>
      <c r="T301" s="6">
        <v>1</v>
      </c>
      <c r="U301" s="6">
        <v>0</v>
      </c>
      <c r="V301" s="6">
        <v>0</v>
      </c>
      <c r="W301" s="6">
        <v>0</v>
      </c>
      <c r="X301" s="6">
        <v>0</v>
      </c>
      <c r="Y301" s="6">
        <v>4.2</v>
      </c>
      <c r="Z301" s="6">
        <v>2</v>
      </c>
      <c r="AA301" s="6">
        <v>2</v>
      </c>
      <c r="AB301" s="6">
        <v>0</v>
      </c>
      <c r="AC301" s="6">
        <v>0</v>
      </c>
      <c r="AD301" s="6">
        <v>0</v>
      </c>
      <c r="AE301" s="6">
        <v>0</v>
      </c>
      <c r="AF301" s="6">
        <v>3</v>
      </c>
      <c r="AG301" s="6">
        <v>2.8</v>
      </c>
      <c r="AH301" s="6">
        <v>0.1</v>
      </c>
      <c r="AI301" s="6">
        <v>3</v>
      </c>
      <c r="AJ301" s="6">
        <v>0</v>
      </c>
      <c r="AK301" s="6">
        <v>0</v>
      </c>
      <c r="AL301" s="6">
        <v>0</v>
      </c>
      <c r="AM301" s="6">
        <v>0</v>
      </c>
      <c r="AN301" s="8">
        <f t="shared" si="176"/>
        <v>0</v>
      </c>
      <c r="AO301" s="8">
        <f t="shared" si="175"/>
        <v>6</v>
      </c>
    </row>
    <row r="302" spans="1:41" ht="12.75" customHeight="1" x14ac:dyDescent="0.35">
      <c r="A302" s="6">
        <v>151</v>
      </c>
      <c r="B302" s="6">
        <v>2731</v>
      </c>
      <c r="C302" s="6" t="s">
        <v>29</v>
      </c>
      <c r="D302" s="6" t="s">
        <v>583</v>
      </c>
      <c r="E302" s="6" t="s">
        <v>614</v>
      </c>
      <c r="F302" s="9">
        <v>42867.02</v>
      </c>
      <c r="G302" s="6">
        <v>4.2</v>
      </c>
      <c r="H302" s="6">
        <v>1</v>
      </c>
      <c r="I302" s="6">
        <v>731</v>
      </c>
      <c r="J302" s="6">
        <v>2</v>
      </c>
      <c r="K302" s="6">
        <v>4</v>
      </c>
      <c r="L302" s="6">
        <v>0</v>
      </c>
      <c r="M302" s="6">
        <v>1</v>
      </c>
      <c r="N302" s="6">
        <v>0</v>
      </c>
      <c r="O302" s="6">
        <v>1</v>
      </c>
      <c r="P302" s="6">
        <v>4</v>
      </c>
      <c r="Q302">
        <v>0</v>
      </c>
      <c r="R302" s="6">
        <v>6</v>
      </c>
      <c r="S302" s="6">
        <v>5</v>
      </c>
      <c r="T302" s="6">
        <v>2</v>
      </c>
      <c r="U302" s="6">
        <v>0</v>
      </c>
      <c r="V302" s="6">
        <v>0</v>
      </c>
      <c r="W302" s="6">
        <v>0</v>
      </c>
      <c r="X302" s="6">
        <v>0</v>
      </c>
      <c r="Y302" s="6">
        <v>0</v>
      </c>
      <c r="Z302" s="6">
        <v>0</v>
      </c>
      <c r="AA302" s="6">
        <v>0</v>
      </c>
      <c r="AB302" s="6">
        <v>0</v>
      </c>
      <c r="AC302" s="6">
        <v>0</v>
      </c>
      <c r="AD302" s="6">
        <v>0</v>
      </c>
      <c r="AE302" s="6">
        <v>0</v>
      </c>
      <c r="AF302" s="6">
        <v>3</v>
      </c>
      <c r="AG302" s="6">
        <v>0</v>
      </c>
      <c r="AH302" s="6">
        <v>0</v>
      </c>
      <c r="AI302" s="6">
        <v>1</v>
      </c>
      <c r="AJ302" s="6">
        <v>0</v>
      </c>
      <c r="AK302" s="6">
        <v>0</v>
      </c>
      <c r="AL302" s="6">
        <v>0</v>
      </c>
      <c r="AM302" s="6">
        <v>0</v>
      </c>
      <c r="AN302" s="8">
        <f t="shared" si="176"/>
        <v>0</v>
      </c>
      <c r="AO302" s="8">
        <f t="shared" si="175"/>
        <v>3</v>
      </c>
    </row>
    <row r="303" spans="1:41" ht="12.75" customHeight="1" x14ac:dyDescent="0.35">
      <c r="A303" s="6">
        <v>151</v>
      </c>
      <c r="B303">
        <v>2731</v>
      </c>
      <c r="C303" s="6" t="s">
        <v>29</v>
      </c>
      <c r="D303" s="6" t="s">
        <v>583</v>
      </c>
      <c r="F303" s="9">
        <v>42868.02</v>
      </c>
      <c r="G303">
        <v>0</v>
      </c>
      <c r="H303">
        <v>0</v>
      </c>
      <c r="I303">
        <v>2</v>
      </c>
      <c r="J303">
        <v>731</v>
      </c>
      <c r="K303">
        <v>0</v>
      </c>
      <c r="L303">
        <v>0</v>
      </c>
      <c r="M303">
        <v>0</v>
      </c>
      <c r="N303">
        <v>0</v>
      </c>
      <c r="O303">
        <v>0</v>
      </c>
      <c r="P303">
        <v>0</v>
      </c>
      <c r="Q303">
        <v>0</v>
      </c>
      <c r="R303" s="6">
        <v>0</v>
      </c>
      <c r="S303" s="6">
        <v>5</v>
      </c>
      <c r="T303" s="6">
        <v>1</v>
      </c>
      <c r="U303" s="6">
        <v>0</v>
      </c>
      <c r="V303" s="6">
        <v>0</v>
      </c>
      <c r="W303" s="6">
        <v>0</v>
      </c>
      <c r="X303" s="6">
        <v>0</v>
      </c>
      <c r="Y303" s="6">
        <v>0</v>
      </c>
      <c r="Z303" s="6">
        <v>2</v>
      </c>
      <c r="AA303" s="6">
        <v>1</v>
      </c>
      <c r="AB303" s="6">
        <v>0</v>
      </c>
      <c r="AC303" s="6">
        <v>0</v>
      </c>
      <c r="AD303" s="6">
        <v>0</v>
      </c>
      <c r="AE303" s="6">
        <v>0</v>
      </c>
      <c r="AF303" s="6">
        <v>3</v>
      </c>
      <c r="AG303" s="6">
        <v>0</v>
      </c>
      <c r="AH303" s="6">
        <v>0.1</v>
      </c>
      <c r="AI303" s="6">
        <v>2</v>
      </c>
      <c r="AJ303" s="6">
        <v>0</v>
      </c>
      <c r="AK303" s="6">
        <v>0</v>
      </c>
      <c r="AL303" s="6">
        <v>0</v>
      </c>
      <c r="AM303" s="6">
        <v>0</v>
      </c>
      <c r="AN303" s="8">
        <f t="shared" si="176"/>
        <v>0</v>
      </c>
      <c r="AO303" s="8">
        <f t="shared" si="175"/>
        <v>4</v>
      </c>
    </row>
    <row r="304" spans="1:41" ht="12.75" customHeight="1" x14ac:dyDescent="0.35">
      <c r="A304" s="6">
        <v>152</v>
      </c>
      <c r="B304" s="6">
        <v>2731</v>
      </c>
      <c r="C304" s="6" t="s">
        <v>29</v>
      </c>
      <c r="D304" s="6" t="s">
        <v>583</v>
      </c>
      <c r="E304" s="6" t="s">
        <v>619</v>
      </c>
      <c r="F304" s="9">
        <v>42920</v>
      </c>
      <c r="G304" s="6">
        <v>3</v>
      </c>
      <c r="H304" s="6">
        <v>1</v>
      </c>
      <c r="I304" s="6">
        <v>731</v>
      </c>
      <c r="J304" s="6">
        <v>2</v>
      </c>
      <c r="K304" s="6">
        <v>1</v>
      </c>
      <c r="L304" s="6">
        <v>0</v>
      </c>
      <c r="M304" s="6">
        <v>1</v>
      </c>
      <c r="N304" s="6">
        <v>0</v>
      </c>
      <c r="O304" s="6">
        <v>4</v>
      </c>
      <c r="P304" s="6">
        <v>2</v>
      </c>
      <c r="Q304">
        <v>0</v>
      </c>
      <c r="R304" s="6">
        <v>6</v>
      </c>
      <c r="S304" s="6">
        <v>5</v>
      </c>
      <c r="T304" s="6">
        <v>2</v>
      </c>
      <c r="U304" s="6">
        <v>0</v>
      </c>
      <c r="V304" s="6">
        <v>0</v>
      </c>
      <c r="W304" s="6">
        <v>0</v>
      </c>
      <c r="X304" s="6">
        <v>0</v>
      </c>
      <c r="Y304" s="6">
        <v>0</v>
      </c>
      <c r="Z304" s="6">
        <v>0</v>
      </c>
      <c r="AA304" s="6">
        <v>0</v>
      </c>
      <c r="AB304" s="6">
        <v>0</v>
      </c>
      <c r="AC304" s="6">
        <v>0</v>
      </c>
      <c r="AD304" s="6">
        <v>0</v>
      </c>
      <c r="AE304" s="6">
        <v>0</v>
      </c>
      <c r="AF304" s="6">
        <v>3</v>
      </c>
      <c r="AG304" s="6">
        <v>0</v>
      </c>
      <c r="AH304" s="6">
        <v>0.1</v>
      </c>
      <c r="AI304" s="6">
        <v>2</v>
      </c>
      <c r="AJ304" s="6">
        <v>0</v>
      </c>
      <c r="AK304" s="6">
        <v>0</v>
      </c>
      <c r="AL304" s="6">
        <v>0</v>
      </c>
      <c r="AM304" s="6">
        <v>0</v>
      </c>
      <c r="AN304" s="8">
        <f t="shared" si="176"/>
        <v>0</v>
      </c>
      <c r="AO304" s="8">
        <f t="shared" si="175"/>
        <v>4</v>
      </c>
    </row>
    <row r="305" spans="1:41" ht="12.75" customHeight="1" x14ac:dyDescent="0.35">
      <c r="A305" s="6">
        <v>152</v>
      </c>
      <c r="B305">
        <v>2731</v>
      </c>
      <c r="C305" s="6" t="s">
        <v>29</v>
      </c>
      <c r="D305" s="6" t="s">
        <v>583</v>
      </c>
      <c r="F305" s="9">
        <v>42921</v>
      </c>
      <c r="G305">
        <v>0</v>
      </c>
      <c r="H305">
        <v>0</v>
      </c>
      <c r="I305">
        <v>2</v>
      </c>
      <c r="J305">
        <v>731</v>
      </c>
      <c r="K305">
        <v>0</v>
      </c>
      <c r="L305">
        <v>0</v>
      </c>
      <c r="M305">
        <v>0</v>
      </c>
      <c r="N305">
        <v>0</v>
      </c>
      <c r="O305">
        <v>0</v>
      </c>
      <c r="P305">
        <v>0</v>
      </c>
      <c r="Q305">
        <v>0</v>
      </c>
      <c r="R305" s="6">
        <v>6</v>
      </c>
      <c r="S305" s="6">
        <v>5</v>
      </c>
      <c r="T305" s="6">
        <v>2</v>
      </c>
      <c r="U305" s="6">
        <v>0</v>
      </c>
      <c r="V305" s="6">
        <v>0</v>
      </c>
      <c r="W305" s="6">
        <v>0</v>
      </c>
      <c r="X305" s="6">
        <v>0</v>
      </c>
      <c r="Y305" s="6">
        <v>0</v>
      </c>
      <c r="Z305" s="6">
        <v>2</v>
      </c>
      <c r="AA305" s="6">
        <v>1</v>
      </c>
      <c r="AB305" s="6">
        <v>0</v>
      </c>
      <c r="AC305" s="6">
        <v>0</v>
      </c>
      <c r="AD305" s="6">
        <v>0</v>
      </c>
      <c r="AE305" s="6">
        <v>0</v>
      </c>
      <c r="AF305" s="6">
        <v>3</v>
      </c>
      <c r="AG305" s="6">
        <v>0</v>
      </c>
      <c r="AH305" s="6">
        <v>0.1</v>
      </c>
      <c r="AI305" s="6">
        <v>2</v>
      </c>
      <c r="AJ305" s="6">
        <v>0</v>
      </c>
      <c r="AK305" s="6">
        <v>0</v>
      </c>
      <c r="AL305" s="6">
        <v>0</v>
      </c>
      <c r="AM305" s="6">
        <v>0</v>
      </c>
      <c r="AN305" s="8">
        <f t="shared" si="176"/>
        <v>0</v>
      </c>
      <c r="AO305" s="8">
        <f t="shared" si="175"/>
        <v>5</v>
      </c>
    </row>
    <row r="306" spans="1:41" ht="12.75" customHeight="1" x14ac:dyDescent="0.35">
      <c r="A306" s="6">
        <v>153</v>
      </c>
      <c r="B306" s="6">
        <v>2731</v>
      </c>
      <c r="C306" s="6" t="s">
        <v>29</v>
      </c>
      <c r="D306" s="6" t="s">
        <v>583</v>
      </c>
      <c r="E306" s="6" t="s">
        <v>624</v>
      </c>
      <c r="F306" s="9">
        <v>42979.01</v>
      </c>
      <c r="G306" s="6">
        <v>3</v>
      </c>
      <c r="H306" s="6">
        <v>3</v>
      </c>
      <c r="I306" s="6">
        <v>731</v>
      </c>
      <c r="J306" s="6">
        <v>2</v>
      </c>
      <c r="K306" s="6">
        <v>3</v>
      </c>
      <c r="L306" s="6">
        <v>0</v>
      </c>
      <c r="M306" s="6">
        <v>1</v>
      </c>
      <c r="N306" s="6">
        <v>0</v>
      </c>
      <c r="O306" s="6">
        <v>4</v>
      </c>
      <c r="P306" s="6">
        <v>4</v>
      </c>
      <c r="Q306">
        <v>0</v>
      </c>
      <c r="R306" s="6">
        <v>6</v>
      </c>
      <c r="S306" s="6">
        <v>5</v>
      </c>
      <c r="T306" s="6">
        <v>2</v>
      </c>
      <c r="U306" s="6">
        <v>0</v>
      </c>
      <c r="V306" s="6">
        <v>18</v>
      </c>
      <c r="W306" s="6">
        <v>1</v>
      </c>
      <c r="X306" s="6">
        <v>0</v>
      </c>
      <c r="Y306" s="6">
        <v>0</v>
      </c>
      <c r="Z306" s="6">
        <v>0</v>
      </c>
      <c r="AA306" s="6">
        <v>0</v>
      </c>
      <c r="AB306" s="6">
        <v>0</v>
      </c>
      <c r="AC306" s="6">
        <v>0</v>
      </c>
      <c r="AD306" s="6">
        <v>0</v>
      </c>
      <c r="AE306" s="6">
        <v>0</v>
      </c>
      <c r="AF306" s="6">
        <v>3</v>
      </c>
      <c r="AG306" s="6">
        <v>0</v>
      </c>
      <c r="AH306" s="6">
        <v>0.1</v>
      </c>
      <c r="AI306" s="6">
        <v>2</v>
      </c>
      <c r="AJ306" s="6">
        <v>0</v>
      </c>
      <c r="AK306" s="6">
        <v>0</v>
      </c>
      <c r="AL306" s="6">
        <v>0</v>
      </c>
      <c r="AM306" s="6">
        <v>0</v>
      </c>
      <c r="AN306" s="8">
        <f t="shared" si="176"/>
        <v>1</v>
      </c>
      <c r="AO306" s="8">
        <f t="shared" si="175"/>
        <v>4</v>
      </c>
    </row>
    <row r="307" spans="1:41" ht="12.75" customHeight="1" x14ac:dyDescent="0.35">
      <c r="A307" s="6">
        <v>153</v>
      </c>
      <c r="B307">
        <v>2731</v>
      </c>
      <c r="C307" s="6" t="s">
        <v>29</v>
      </c>
      <c r="D307" s="6" t="s">
        <v>583</v>
      </c>
      <c r="F307" s="9">
        <v>42980.01</v>
      </c>
      <c r="G307">
        <v>0</v>
      </c>
      <c r="H307">
        <v>0</v>
      </c>
      <c r="I307">
        <v>2</v>
      </c>
      <c r="J307">
        <v>731</v>
      </c>
      <c r="K307">
        <v>0</v>
      </c>
      <c r="L307">
        <v>0</v>
      </c>
      <c r="M307">
        <v>0</v>
      </c>
      <c r="N307">
        <v>0</v>
      </c>
      <c r="O307">
        <v>0</v>
      </c>
      <c r="P307">
        <v>0</v>
      </c>
      <c r="Q307">
        <v>0</v>
      </c>
      <c r="R307" s="6">
        <v>6</v>
      </c>
      <c r="S307" s="6">
        <v>5</v>
      </c>
      <c r="T307" s="6">
        <v>2</v>
      </c>
      <c r="U307" s="6">
        <v>0</v>
      </c>
      <c r="V307" s="6">
        <v>18</v>
      </c>
      <c r="W307" s="6">
        <v>1</v>
      </c>
      <c r="X307" s="6">
        <v>0</v>
      </c>
      <c r="Y307" s="6">
        <v>0</v>
      </c>
      <c r="Z307" s="6">
        <v>2</v>
      </c>
      <c r="AA307" s="6">
        <v>1</v>
      </c>
      <c r="AB307" s="6">
        <v>0</v>
      </c>
      <c r="AC307" s="6">
        <v>0</v>
      </c>
      <c r="AD307" s="6">
        <v>0</v>
      </c>
      <c r="AE307" s="6">
        <v>0</v>
      </c>
      <c r="AF307" s="6">
        <v>3</v>
      </c>
      <c r="AG307" s="6">
        <v>0</v>
      </c>
      <c r="AH307" s="6">
        <v>0.1</v>
      </c>
      <c r="AI307" s="6">
        <v>2</v>
      </c>
      <c r="AJ307" s="6">
        <v>0</v>
      </c>
      <c r="AK307" s="6">
        <v>0</v>
      </c>
      <c r="AL307" s="6">
        <v>0</v>
      </c>
      <c r="AM307" s="6">
        <v>0</v>
      </c>
      <c r="AN307" s="8">
        <f t="shared" si="176"/>
        <v>1</v>
      </c>
      <c r="AO307" s="8">
        <f t="shared" si="175"/>
        <v>5</v>
      </c>
    </row>
    <row r="308" spans="1:41" ht="12.75" customHeight="1" x14ac:dyDescent="0.35">
      <c r="A308" s="6">
        <v>154</v>
      </c>
      <c r="B308" s="6">
        <v>2731</v>
      </c>
      <c r="C308" s="6" t="s">
        <v>29</v>
      </c>
      <c r="D308" s="6" t="s">
        <v>583</v>
      </c>
      <c r="E308" s="6" t="s">
        <v>628</v>
      </c>
      <c r="F308" s="9">
        <v>42979.02</v>
      </c>
      <c r="G308" s="6">
        <v>3</v>
      </c>
      <c r="H308" s="6">
        <v>2</v>
      </c>
      <c r="I308" s="6">
        <v>731</v>
      </c>
      <c r="J308" s="6">
        <v>2</v>
      </c>
      <c r="K308" s="6">
        <v>3</v>
      </c>
      <c r="L308" s="6">
        <v>0</v>
      </c>
      <c r="M308" s="6">
        <v>1</v>
      </c>
      <c r="N308" s="6">
        <v>0</v>
      </c>
      <c r="O308" s="6">
        <v>4</v>
      </c>
      <c r="P308" s="6">
        <v>4</v>
      </c>
      <c r="Q308">
        <v>0</v>
      </c>
      <c r="R308" s="6">
        <v>6</v>
      </c>
      <c r="S308" s="6">
        <v>5</v>
      </c>
      <c r="T308" s="6">
        <v>2</v>
      </c>
      <c r="U308" s="6">
        <v>0</v>
      </c>
      <c r="V308" s="6">
        <v>18</v>
      </c>
      <c r="W308" s="6">
        <v>1</v>
      </c>
      <c r="X308" s="6">
        <v>0</v>
      </c>
      <c r="Y308" s="6">
        <v>0</v>
      </c>
      <c r="Z308" s="6">
        <v>0</v>
      </c>
      <c r="AA308" s="6">
        <v>0</v>
      </c>
      <c r="AB308" s="6">
        <v>0</v>
      </c>
      <c r="AC308" s="6">
        <v>0</v>
      </c>
      <c r="AD308" s="6">
        <v>0</v>
      </c>
      <c r="AE308" s="6">
        <v>0</v>
      </c>
      <c r="AF308" s="6">
        <v>3</v>
      </c>
      <c r="AG308" s="6">
        <v>0</v>
      </c>
      <c r="AH308" s="6">
        <v>0.1</v>
      </c>
      <c r="AI308" s="6">
        <v>2</v>
      </c>
      <c r="AJ308" s="6">
        <v>0</v>
      </c>
      <c r="AK308" s="6">
        <v>0</v>
      </c>
      <c r="AL308" s="6">
        <v>0</v>
      </c>
      <c r="AM308" s="6">
        <v>0</v>
      </c>
      <c r="AN308" s="8">
        <f t="shared" si="176"/>
        <v>1</v>
      </c>
      <c r="AO308" s="8">
        <f t="shared" si="175"/>
        <v>4</v>
      </c>
    </row>
    <row r="309" spans="1:41" ht="12.75" customHeight="1" x14ac:dyDescent="0.35">
      <c r="A309" s="6">
        <v>154</v>
      </c>
      <c r="B309">
        <v>2731</v>
      </c>
      <c r="C309" s="6" t="s">
        <v>29</v>
      </c>
      <c r="D309" s="6" t="s">
        <v>583</v>
      </c>
      <c r="F309" s="9">
        <v>42980.02</v>
      </c>
      <c r="G309">
        <v>0</v>
      </c>
      <c r="H309">
        <v>0</v>
      </c>
      <c r="I309">
        <v>2</v>
      </c>
      <c r="J309">
        <v>731</v>
      </c>
      <c r="K309">
        <v>0</v>
      </c>
      <c r="L309">
        <v>0</v>
      </c>
      <c r="M309">
        <v>0</v>
      </c>
      <c r="N309">
        <v>0</v>
      </c>
      <c r="O309">
        <v>0</v>
      </c>
      <c r="P309">
        <v>0</v>
      </c>
      <c r="Q309">
        <v>0</v>
      </c>
      <c r="R309" s="6">
        <v>6</v>
      </c>
      <c r="S309" s="6">
        <v>5</v>
      </c>
      <c r="T309" s="6">
        <v>2</v>
      </c>
      <c r="U309" s="6">
        <v>0</v>
      </c>
      <c r="V309" s="6">
        <v>18</v>
      </c>
      <c r="W309" s="6">
        <v>1</v>
      </c>
      <c r="X309" s="6">
        <v>0</v>
      </c>
      <c r="Y309" s="6">
        <v>0</v>
      </c>
      <c r="Z309" s="6">
        <v>2</v>
      </c>
      <c r="AA309" s="6">
        <v>1</v>
      </c>
      <c r="AB309" s="6">
        <v>0</v>
      </c>
      <c r="AC309" s="6">
        <v>0</v>
      </c>
      <c r="AD309" s="6">
        <v>0</v>
      </c>
      <c r="AE309" s="6">
        <v>0</v>
      </c>
      <c r="AF309" s="6">
        <v>3</v>
      </c>
      <c r="AG309" s="6">
        <v>0</v>
      </c>
      <c r="AH309" s="6">
        <v>0.1</v>
      </c>
      <c r="AI309" s="6">
        <v>2</v>
      </c>
      <c r="AJ309" s="6">
        <v>0</v>
      </c>
      <c r="AK309" s="6">
        <v>0</v>
      </c>
      <c r="AL309" s="6">
        <v>0</v>
      </c>
      <c r="AM309" s="6">
        <v>0</v>
      </c>
      <c r="AN309" s="8">
        <f t="shared" si="176"/>
        <v>1</v>
      </c>
      <c r="AO309" s="8">
        <f t="shared" si="175"/>
        <v>5</v>
      </c>
    </row>
    <row r="310" spans="1:41" ht="12.75" customHeight="1" x14ac:dyDescent="0.35">
      <c r="A310" s="6">
        <v>155</v>
      </c>
      <c r="B310" s="6">
        <v>2731</v>
      </c>
      <c r="C310" s="6" t="s">
        <v>29</v>
      </c>
      <c r="D310" s="6" t="s">
        <v>583</v>
      </c>
      <c r="E310" s="6" t="s">
        <v>629</v>
      </c>
      <c r="F310" s="9">
        <v>42979.03</v>
      </c>
      <c r="G310" s="6">
        <v>3</v>
      </c>
      <c r="H310" s="6">
        <v>1</v>
      </c>
      <c r="I310" s="6">
        <v>731</v>
      </c>
      <c r="J310" s="6">
        <v>2</v>
      </c>
      <c r="K310" s="6">
        <v>3</v>
      </c>
      <c r="L310" s="6">
        <v>0</v>
      </c>
      <c r="M310" s="6">
        <v>1</v>
      </c>
      <c r="N310" s="6">
        <v>0</v>
      </c>
      <c r="O310" s="6">
        <v>4</v>
      </c>
      <c r="P310" s="6">
        <v>4</v>
      </c>
      <c r="Q310">
        <v>0</v>
      </c>
      <c r="R310" s="6">
        <v>6</v>
      </c>
      <c r="S310" s="6">
        <v>5</v>
      </c>
      <c r="T310" s="6">
        <v>2</v>
      </c>
      <c r="U310" s="6">
        <v>0</v>
      </c>
      <c r="V310" s="6">
        <v>18</v>
      </c>
      <c r="W310" s="6">
        <v>1</v>
      </c>
      <c r="X310" s="6">
        <v>0</v>
      </c>
      <c r="Y310" s="6">
        <v>0</v>
      </c>
      <c r="Z310" s="6">
        <v>0</v>
      </c>
      <c r="AA310" s="6">
        <v>0</v>
      </c>
      <c r="AB310" s="6">
        <v>0</v>
      </c>
      <c r="AC310" s="6">
        <v>0</v>
      </c>
      <c r="AD310" s="6">
        <v>0</v>
      </c>
      <c r="AE310" s="6">
        <v>0</v>
      </c>
      <c r="AF310" s="6">
        <v>3</v>
      </c>
      <c r="AG310" s="6">
        <v>0</v>
      </c>
      <c r="AH310" s="6">
        <v>0.1</v>
      </c>
      <c r="AI310" s="6">
        <v>2</v>
      </c>
      <c r="AJ310" s="6">
        <v>0</v>
      </c>
      <c r="AK310" s="6">
        <v>0</v>
      </c>
      <c r="AL310" s="6">
        <v>0</v>
      </c>
      <c r="AM310" s="6">
        <v>0</v>
      </c>
      <c r="AN310" s="8">
        <f t="shared" si="176"/>
        <v>1</v>
      </c>
      <c r="AO310" s="8">
        <f t="shared" si="175"/>
        <v>4</v>
      </c>
    </row>
    <row r="311" spans="1:41" ht="12.75" customHeight="1" x14ac:dyDescent="0.35">
      <c r="A311" s="6">
        <v>155</v>
      </c>
      <c r="B311">
        <v>2731</v>
      </c>
      <c r="C311" s="6" t="s">
        <v>29</v>
      </c>
      <c r="D311" s="6" t="s">
        <v>583</v>
      </c>
      <c r="F311" s="9">
        <v>42980.03</v>
      </c>
      <c r="G311">
        <v>0</v>
      </c>
      <c r="H311">
        <v>0</v>
      </c>
      <c r="I311">
        <v>2</v>
      </c>
      <c r="J311">
        <v>731</v>
      </c>
      <c r="K311">
        <v>0</v>
      </c>
      <c r="L311">
        <v>0</v>
      </c>
      <c r="M311">
        <v>0</v>
      </c>
      <c r="N311">
        <v>0</v>
      </c>
      <c r="O311">
        <v>0</v>
      </c>
      <c r="P311">
        <v>0</v>
      </c>
      <c r="Q311">
        <v>0</v>
      </c>
      <c r="R311" s="6">
        <v>6</v>
      </c>
      <c r="S311" s="6">
        <v>5</v>
      </c>
      <c r="T311" s="6">
        <v>2</v>
      </c>
      <c r="U311" s="6">
        <v>0</v>
      </c>
      <c r="V311" s="6">
        <v>18</v>
      </c>
      <c r="W311" s="6">
        <v>1</v>
      </c>
      <c r="X311" s="6">
        <v>0</v>
      </c>
      <c r="Y311" s="6">
        <v>0</v>
      </c>
      <c r="Z311" s="6">
        <v>2</v>
      </c>
      <c r="AA311" s="6">
        <v>1</v>
      </c>
      <c r="AB311" s="6">
        <v>0</v>
      </c>
      <c r="AC311" s="6">
        <v>0</v>
      </c>
      <c r="AD311" s="6">
        <v>0</v>
      </c>
      <c r="AE311" s="6">
        <v>0</v>
      </c>
      <c r="AF311" s="6">
        <v>3</v>
      </c>
      <c r="AG311" s="6">
        <v>0</v>
      </c>
      <c r="AH311" s="6">
        <v>0.1</v>
      </c>
      <c r="AI311" s="6">
        <v>2</v>
      </c>
      <c r="AJ311" s="6">
        <v>0</v>
      </c>
      <c r="AK311" s="6">
        <v>0</v>
      </c>
      <c r="AL311" s="6">
        <v>0</v>
      </c>
      <c r="AM311" s="6">
        <v>0</v>
      </c>
      <c r="AN311" s="8">
        <f t="shared" si="176"/>
        <v>1</v>
      </c>
      <c r="AO311" s="8">
        <f t="shared" si="175"/>
        <v>5</v>
      </c>
    </row>
    <row r="312" spans="1:41" ht="12.75" customHeight="1" x14ac:dyDescent="0.35">
      <c r="A312" s="6">
        <v>156</v>
      </c>
      <c r="B312" s="6">
        <v>2731</v>
      </c>
      <c r="C312" s="6" t="s">
        <v>29</v>
      </c>
      <c r="D312" s="6" t="s">
        <v>583</v>
      </c>
      <c r="E312" s="6" t="s">
        <v>630</v>
      </c>
      <c r="F312" s="9">
        <v>43000</v>
      </c>
      <c r="G312" s="6">
        <v>3</v>
      </c>
      <c r="H312" s="6">
        <v>1</v>
      </c>
      <c r="I312" s="6">
        <v>731</v>
      </c>
      <c r="J312" s="6">
        <v>2</v>
      </c>
      <c r="K312" s="6">
        <v>2</v>
      </c>
      <c r="L312" s="6">
        <v>0</v>
      </c>
      <c r="M312" s="6">
        <v>0</v>
      </c>
      <c r="N312" s="6">
        <v>0</v>
      </c>
      <c r="O312" s="6">
        <v>1</v>
      </c>
      <c r="P312" s="6">
        <v>1</v>
      </c>
      <c r="Q312">
        <v>0</v>
      </c>
      <c r="R312" s="6">
        <v>6</v>
      </c>
      <c r="S312" s="6">
        <v>5</v>
      </c>
      <c r="T312" s="6">
        <v>2</v>
      </c>
      <c r="U312" s="6">
        <v>0</v>
      </c>
      <c r="V312" s="6">
        <v>18</v>
      </c>
      <c r="W312" s="6">
        <v>1</v>
      </c>
      <c r="X312" s="6">
        <v>0</v>
      </c>
      <c r="Y312" s="6">
        <v>0</v>
      </c>
      <c r="Z312" s="6">
        <v>0</v>
      </c>
      <c r="AA312" s="6">
        <v>0</v>
      </c>
      <c r="AB312" s="6">
        <v>0</v>
      </c>
      <c r="AC312" s="6">
        <v>0</v>
      </c>
      <c r="AD312" s="6">
        <v>0</v>
      </c>
      <c r="AE312" s="6">
        <v>0</v>
      </c>
      <c r="AF312" s="6">
        <v>3</v>
      </c>
      <c r="AG312" s="6">
        <v>0</v>
      </c>
      <c r="AH312" s="6">
        <v>0.1</v>
      </c>
      <c r="AI312" s="6">
        <v>2</v>
      </c>
      <c r="AJ312" s="6">
        <v>0</v>
      </c>
      <c r="AK312" s="6">
        <v>0</v>
      </c>
      <c r="AL312" s="6">
        <v>0</v>
      </c>
      <c r="AM312" s="6">
        <v>0</v>
      </c>
      <c r="AN312" s="8">
        <f t="shared" si="176"/>
        <v>1</v>
      </c>
      <c r="AO312" s="8">
        <f t="shared" si="175"/>
        <v>4</v>
      </c>
    </row>
    <row r="313" spans="1:41" ht="12.75" customHeight="1" x14ac:dyDescent="0.35">
      <c r="A313" s="6">
        <v>156</v>
      </c>
      <c r="B313">
        <v>2731</v>
      </c>
      <c r="C313" s="6" t="s">
        <v>29</v>
      </c>
      <c r="D313" s="6" t="s">
        <v>583</v>
      </c>
      <c r="F313" s="9">
        <v>43001</v>
      </c>
      <c r="G313">
        <v>0</v>
      </c>
      <c r="H313">
        <v>0</v>
      </c>
      <c r="I313">
        <v>2</v>
      </c>
      <c r="J313">
        <v>731</v>
      </c>
      <c r="K313">
        <v>0</v>
      </c>
      <c r="L313">
        <v>0</v>
      </c>
      <c r="M313">
        <v>0</v>
      </c>
      <c r="N313">
        <v>0</v>
      </c>
      <c r="O313">
        <v>0</v>
      </c>
      <c r="P313">
        <v>0</v>
      </c>
      <c r="Q313">
        <v>0</v>
      </c>
      <c r="R313" s="6">
        <v>6</v>
      </c>
      <c r="S313" s="6">
        <v>5</v>
      </c>
      <c r="T313" s="6">
        <v>2</v>
      </c>
      <c r="U313" s="6">
        <v>0</v>
      </c>
      <c r="V313" s="6">
        <v>18</v>
      </c>
      <c r="W313" s="6">
        <v>1</v>
      </c>
      <c r="X313" s="6">
        <v>0</v>
      </c>
      <c r="Y313" s="6">
        <v>0</v>
      </c>
      <c r="Z313" s="6">
        <v>2</v>
      </c>
      <c r="AA313" s="6">
        <v>1</v>
      </c>
      <c r="AB313" s="6">
        <v>0</v>
      </c>
      <c r="AC313" s="6">
        <v>0</v>
      </c>
      <c r="AD313" s="6">
        <v>0</v>
      </c>
      <c r="AE313" s="6">
        <v>0</v>
      </c>
      <c r="AF313" s="6">
        <v>3</v>
      </c>
      <c r="AG313" s="6">
        <v>0</v>
      </c>
      <c r="AH313" s="6">
        <v>0.1</v>
      </c>
      <c r="AI313" s="6">
        <v>2</v>
      </c>
      <c r="AJ313" s="6">
        <v>0</v>
      </c>
      <c r="AK313" s="6">
        <v>0</v>
      </c>
      <c r="AL313" s="6">
        <v>0</v>
      </c>
      <c r="AM313" s="6">
        <v>0</v>
      </c>
      <c r="AN313" s="8">
        <f t="shared" si="176"/>
        <v>1</v>
      </c>
      <c r="AO313" s="8">
        <f t="shared" si="175"/>
        <v>5</v>
      </c>
    </row>
    <row r="314" spans="1:41" ht="12.75" customHeight="1" x14ac:dyDescent="0.35">
      <c r="A314" s="6">
        <v>157</v>
      </c>
      <c r="B314" s="6">
        <v>2731</v>
      </c>
      <c r="C314" s="6" t="s">
        <v>29</v>
      </c>
      <c r="D314" s="6" t="s">
        <v>583</v>
      </c>
      <c r="E314" s="6" t="s">
        <v>634</v>
      </c>
      <c r="F314" s="9">
        <v>43070.01</v>
      </c>
      <c r="G314" s="6">
        <v>4.2</v>
      </c>
      <c r="H314" s="6">
        <v>1</v>
      </c>
      <c r="I314" s="6">
        <v>731</v>
      </c>
      <c r="J314" s="6">
        <v>2</v>
      </c>
      <c r="K314" s="6">
        <v>1</v>
      </c>
      <c r="L314" s="6">
        <v>0</v>
      </c>
      <c r="M314" s="6">
        <v>1</v>
      </c>
      <c r="N314" s="6">
        <v>0</v>
      </c>
      <c r="O314" s="6">
        <v>2</v>
      </c>
      <c r="P314" s="6">
        <v>4</v>
      </c>
      <c r="Q314">
        <v>0</v>
      </c>
      <c r="R314" s="6">
        <v>6</v>
      </c>
      <c r="S314" s="6">
        <v>5</v>
      </c>
      <c r="T314" s="6">
        <v>2</v>
      </c>
      <c r="U314" s="6">
        <v>0</v>
      </c>
      <c r="V314" s="6">
        <v>0</v>
      </c>
      <c r="W314" s="6">
        <v>0</v>
      </c>
      <c r="X314" s="6">
        <v>0</v>
      </c>
      <c r="Y314" s="6">
        <v>0</v>
      </c>
      <c r="Z314" s="6">
        <v>0</v>
      </c>
      <c r="AA314" s="6">
        <v>0</v>
      </c>
      <c r="AB314" s="6">
        <v>0</v>
      </c>
      <c r="AC314" s="6">
        <v>0</v>
      </c>
      <c r="AD314" s="6">
        <v>0</v>
      </c>
      <c r="AE314" s="6">
        <v>0</v>
      </c>
      <c r="AF314" s="6">
        <v>0</v>
      </c>
      <c r="AG314" s="6">
        <v>0</v>
      </c>
      <c r="AH314" s="6">
        <v>0.1</v>
      </c>
      <c r="AI314" s="6">
        <v>1</v>
      </c>
      <c r="AJ314" s="6">
        <v>0</v>
      </c>
      <c r="AK314" s="6">
        <v>0</v>
      </c>
      <c r="AL314" s="6">
        <v>0</v>
      </c>
      <c r="AM314" s="6">
        <v>0</v>
      </c>
      <c r="AN314" s="8">
        <f t="shared" si="176"/>
        <v>0</v>
      </c>
      <c r="AO314" s="8">
        <f t="shared" si="175"/>
        <v>3</v>
      </c>
    </row>
    <row r="315" spans="1:41" ht="12.75" customHeight="1" x14ac:dyDescent="0.35">
      <c r="A315" s="6">
        <v>157</v>
      </c>
      <c r="B315">
        <v>2731</v>
      </c>
      <c r="C315" s="6" t="s">
        <v>29</v>
      </c>
      <c r="D315" s="6" t="s">
        <v>583</v>
      </c>
      <c r="F315" s="9">
        <v>43071.01</v>
      </c>
      <c r="G315">
        <v>0</v>
      </c>
      <c r="H315">
        <v>0</v>
      </c>
      <c r="I315">
        <v>2</v>
      </c>
      <c r="J315">
        <v>731</v>
      </c>
      <c r="K315">
        <v>0</v>
      </c>
      <c r="L315">
        <v>0</v>
      </c>
      <c r="M315">
        <v>0</v>
      </c>
      <c r="N315">
        <v>0</v>
      </c>
      <c r="O315">
        <v>0</v>
      </c>
      <c r="P315">
        <v>0</v>
      </c>
      <c r="Q315">
        <v>0</v>
      </c>
      <c r="R315" s="6">
        <v>6</v>
      </c>
      <c r="S315" s="6">
        <v>5</v>
      </c>
      <c r="T315" s="6">
        <v>2</v>
      </c>
      <c r="U315" s="6">
        <v>0</v>
      </c>
      <c r="V315" s="6">
        <v>0</v>
      </c>
      <c r="W315" s="6">
        <v>0</v>
      </c>
      <c r="X315" s="6">
        <v>0</v>
      </c>
      <c r="Y315" s="6">
        <v>4.2</v>
      </c>
      <c r="Z315" s="6">
        <v>2</v>
      </c>
      <c r="AA315" s="6">
        <v>2</v>
      </c>
      <c r="AB315" s="6">
        <v>0</v>
      </c>
      <c r="AC315" s="6">
        <v>0</v>
      </c>
      <c r="AD315" s="6">
        <v>0</v>
      </c>
      <c r="AE315" s="6">
        <v>0</v>
      </c>
      <c r="AF315" s="6">
        <v>3</v>
      </c>
      <c r="AG315" s="6">
        <v>0</v>
      </c>
      <c r="AH315" s="6">
        <v>0.1</v>
      </c>
      <c r="AI315" s="6">
        <v>2</v>
      </c>
      <c r="AJ315" s="6">
        <v>0</v>
      </c>
      <c r="AK315" s="6">
        <v>0</v>
      </c>
      <c r="AL315" s="6">
        <v>0</v>
      </c>
      <c r="AM315" s="6">
        <v>0</v>
      </c>
      <c r="AN315" s="8">
        <f t="shared" si="176"/>
        <v>0</v>
      </c>
      <c r="AO315" s="8">
        <f t="shared" si="175"/>
        <v>6</v>
      </c>
    </row>
    <row r="316" spans="1:41" ht="12.75" customHeight="1" x14ac:dyDescent="0.35">
      <c r="A316" s="6">
        <v>158</v>
      </c>
      <c r="B316" s="6">
        <v>2731</v>
      </c>
      <c r="C316" s="6" t="s">
        <v>29</v>
      </c>
      <c r="D316" s="6" t="s">
        <v>583</v>
      </c>
      <c r="E316" s="6" t="s">
        <v>640</v>
      </c>
      <c r="F316" s="9">
        <v>43221.01</v>
      </c>
      <c r="G316" s="6">
        <v>3</v>
      </c>
      <c r="H316" s="6">
        <v>1</v>
      </c>
      <c r="I316" s="6">
        <v>731</v>
      </c>
      <c r="J316" s="6">
        <v>2</v>
      </c>
      <c r="K316" s="6">
        <v>3</v>
      </c>
      <c r="L316" s="6">
        <v>0</v>
      </c>
      <c r="M316" s="6">
        <v>1</v>
      </c>
      <c r="N316" s="6">
        <v>0</v>
      </c>
      <c r="O316" s="6">
        <v>1</v>
      </c>
      <c r="P316" s="6">
        <v>3</v>
      </c>
      <c r="Q316">
        <v>0</v>
      </c>
      <c r="R316" s="6">
        <v>6</v>
      </c>
      <c r="S316" s="6">
        <v>5</v>
      </c>
      <c r="T316" s="6">
        <v>2</v>
      </c>
      <c r="U316" s="6">
        <v>17</v>
      </c>
      <c r="V316" s="6">
        <v>18</v>
      </c>
      <c r="W316" s="6">
        <v>2</v>
      </c>
      <c r="X316" s="6">
        <v>0</v>
      </c>
      <c r="Y316" s="6">
        <v>0</v>
      </c>
      <c r="Z316" s="6">
        <v>0</v>
      </c>
      <c r="AA316" s="6">
        <v>0</v>
      </c>
      <c r="AB316" s="6">
        <v>0</v>
      </c>
      <c r="AC316" s="6">
        <v>0</v>
      </c>
      <c r="AD316" s="6">
        <v>0</v>
      </c>
      <c r="AE316" s="6">
        <v>0</v>
      </c>
      <c r="AF316" s="6">
        <v>0</v>
      </c>
      <c r="AG316" s="6">
        <v>0</v>
      </c>
      <c r="AH316" s="6">
        <v>0</v>
      </c>
      <c r="AI316" s="6">
        <v>0</v>
      </c>
      <c r="AJ316" s="6">
        <v>0</v>
      </c>
      <c r="AK316" s="6">
        <v>0</v>
      </c>
      <c r="AL316" s="6">
        <v>0</v>
      </c>
      <c r="AM316" s="6">
        <v>0</v>
      </c>
      <c r="AN316" s="8">
        <f t="shared" si="176"/>
        <v>2</v>
      </c>
      <c r="AO316" s="8">
        <f t="shared" si="175"/>
        <v>2</v>
      </c>
    </row>
    <row r="317" spans="1:41" ht="12.75" customHeight="1" x14ac:dyDescent="0.35">
      <c r="A317" s="6">
        <v>158</v>
      </c>
      <c r="B317">
        <v>2731</v>
      </c>
      <c r="C317" s="6" t="s">
        <v>29</v>
      </c>
      <c r="D317" s="6" t="s">
        <v>583</v>
      </c>
      <c r="F317" s="9">
        <v>43222.01</v>
      </c>
      <c r="G317">
        <v>0</v>
      </c>
      <c r="H317">
        <v>0</v>
      </c>
      <c r="I317">
        <v>2</v>
      </c>
      <c r="J317">
        <v>731</v>
      </c>
      <c r="K317">
        <v>0</v>
      </c>
      <c r="L317">
        <v>0</v>
      </c>
      <c r="M317">
        <v>0</v>
      </c>
      <c r="N317">
        <v>0</v>
      </c>
      <c r="O317">
        <v>0</v>
      </c>
      <c r="P317">
        <v>0</v>
      </c>
      <c r="Q317">
        <v>0</v>
      </c>
      <c r="R317" s="6">
        <v>0</v>
      </c>
      <c r="S317" s="6">
        <v>5</v>
      </c>
      <c r="T317" s="6">
        <v>1</v>
      </c>
      <c r="U317" s="6">
        <v>17</v>
      </c>
      <c r="V317" s="6">
        <v>18</v>
      </c>
      <c r="W317" s="6">
        <v>2</v>
      </c>
      <c r="X317" s="6">
        <v>0</v>
      </c>
      <c r="Y317" s="6">
        <v>0</v>
      </c>
      <c r="Z317" s="6">
        <v>2</v>
      </c>
      <c r="AA317" s="6">
        <v>1</v>
      </c>
      <c r="AB317" s="6">
        <v>0</v>
      </c>
      <c r="AC317" s="6">
        <v>0</v>
      </c>
      <c r="AD317" s="6">
        <v>17.399999999999999</v>
      </c>
      <c r="AE317" s="6">
        <v>1</v>
      </c>
      <c r="AF317" s="6">
        <v>0</v>
      </c>
      <c r="AG317" s="6">
        <v>0</v>
      </c>
      <c r="AH317" s="6">
        <v>0</v>
      </c>
      <c r="AI317" s="6">
        <v>0</v>
      </c>
      <c r="AJ317" s="6">
        <v>0</v>
      </c>
      <c r="AK317" s="6">
        <v>0</v>
      </c>
      <c r="AL317" s="6">
        <v>0</v>
      </c>
      <c r="AM317" s="6">
        <v>0</v>
      </c>
      <c r="AN317" s="8">
        <f t="shared" si="176"/>
        <v>3</v>
      </c>
      <c r="AO317" s="8">
        <f t="shared" si="175"/>
        <v>2</v>
      </c>
    </row>
    <row r="318" spans="1:41" ht="12.75" customHeight="1" x14ac:dyDescent="0.35">
      <c r="A318" s="6">
        <v>159</v>
      </c>
      <c r="B318" s="6">
        <v>2731</v>
      </c>
      <c r="C318" s="6" t="s">
        <v>29</v>
      </c>
      <c r="D318" s="6" t="s">
        <v>583</v>
      </c>
      <c r="E318" s="6" t="s">
        <v>644</v>
      </c>
      <c r="F318" s="9">
        <v>43497.01</v>
      </c>
      <c r="G318" s="6">
        <v>3</v>
      </c>
      <c r="H318" s="6">
        <v>1</v>
      </c>
      <c r="I318" s="6">
        <v>731</v>
      </c>
      <c r="J318" s="6">
        <v>2</v>
      </c>
      <c r="K318" s="6">
        <v>3</v>
      </c>
      <c r="L318" s="6">
        <v>0</v>
      </c>
      <c r="M318" s="6">
        <v>0</v>
      </c>
      <c r="N318" s="6">
        <v>0</v>
      </c>
      <c r="O318" s="6">
        <v>1</v>
      </c>
      <c r="P318" s="6">
        <v>3</v>
      </c>
      <c r="Q318">
        <v>0</v>
      </c>
      <c r="R318" s="6">
        <v>6</v>
      </c>
      <c r="S318" s="6">
        <v>5</v>
      </c>
      <c r="T318" s="6">
        <v>2</v>
      </c>
      <c r="U318" s="6">
        <v>17</v>
      </c>
      <c r="V318" s="6">
        <v>18</v>
      </c>
      <c r="W318" s="6">
        <v>2</v>
      </c>
      <c r="X318" s="6">
        <v>0</v>
      </c>
      <c r="Y318" s="6">
        <v>0</v>
      </c>
      <c r="Z318" s="6">
        <v>0</v>
      </c>
      <c r="AA318" s="6">
        <v>0</v>
      </c>
      <c r="AB318" s="6">
        <v>0</v>
      </c>
      <c r="AC318" s="6">
        <v>0</v>
      </c>
      <c r="AD318" s="6">
        <v>0</v>
      </c>
      <c r="AE318" s="6">
        <v>0</v>
      </c>
      <c r="AF318" s="6">
        <v>0</v>
      </c>
      <c r="AG318" s="6">
        <v>0</v>
      </c>
      <c r="AH318" s="6">
        <v>0</v>
      </c>
      <c r="AI318" s="6">
        <v>0</v>
      </c>
      <c r="AJ318" s="6">
        <v>0</v>
      </c>
      <c r="AK318" s="6">
        <v>0</v>
      </c>
      <c r="AL318" s="6">
        <v>0</v>
      </c>
      <c r="AM318" s="6">
        <v>0</v>
      </c>
      <c r="AN318" s="8">
        <f t="shared" si="176"/>
        <v>2</v>
      </c>
      <c r="AO318" s="8">
        <f t="shared" si="175"/>
        <v>2</v>
      </c>
    </row>
    <row r="319" spans="1:41" ht="12.75" customHeight="1" x14ac:dyDescent="0.35">
      <c r="A319" s="6">
        <v>159</v>
      </c>
      <c r="B319">
        <v>2731</v>
      </c>
      <c r="C319" s="6" t="s">
        <v>29</v>
      </c>
      <c r="D319" s="6" t="s">
        <v>583</v>
      </c>
      <c r="F319" s="9">
        <v>43498.01</v>
      </c>
      <c r="G319">
        <v>0</v>
      </c>
      <c r="H319">
        <v>0</v>
      </c>
      <c r="I319">
        <v>2</v>
      </c>
      <c r="J319">
        <v>731</v>
      </c>
      <c r="K319">
        <v>0</v>
      </c>
      <c r="L319">
        <v>0</v>
      </c>
      <c r="M319">
        <v>0</v>
      </c>
      <c r="N319">
        <v>0</v>
      </c>
      <c r="O319">
        <v>0</v>
      </c>
      <c r="P319">
        <v>0</v>
      </c>
      <c r="Q319">
        <v>0</v>
      </c>
      <c r="R319" s="6">
        <v>6</v>
      </c>
      <c r="S319" s="6">
        <v>5</v>
      </c>
      <c r="T319" s="6">
        <v>2</v>
      </c>
      <c r="U319" s="6">
        <v>17</v>
      </c>
      <c r="V319" s="6">
        <v>18</v>
      </c>
      <c r="W319" s="6">
        <v>2</v>
      </c>
      <c r="X319" s="6">
        <v>0</v>
      </c>
      <c r="Y319" s="6">
        <v>0</v>
      </c>
      <c r="Z319" s="6">
        <v>2</v>
      </c>
      <c r="AA319" s="6">
        <v>1</v>
      </c>
      <c r="AB319" s="6">
        <v>0</v>
      </c>
      <c r="AC319" s="6">
        <v>0</v>
      </c>
      <c r="AD319" s="6">
        <v>0</v>
      </c>
      <c r="AE319" s="6">
        <v>0</v>
      </c>
      <c r="AF319" s="6">
        <v>0</v>
      </c>
      <c r="AG319" s="6">
        <v>0</v>
      </c>
      <c r="AH319" s="6">
        <v>0</v>
      </c>
      <c r="AI319" s="6">
        <v>0</v>
      </c>
      <c r="AJ319" s="6">
        <v>0</v>
      </c>
      <c r="AK319" s="6">
        <v>0</v>
      </c>
      <c r="AL319" s="6">
        <v>0</v>
      </c>
      <c r="AM319" s="6">
        <v>0</v>
      </c>
      <c r="AN319" s="8">
        <f t="shared" si="176"/>
        <v>2</v>
      </c>
      <c r="AO319" s="8">
        <f t="shared" si="175"/>
        <v>3</v>
      </c>
    </row>
    <row r="320" spans="1:41" ht="12.75" customHeight="1" x14ac:dyDescent="0.35">
      <c r="A320" s="6">
        <v>160</v>
      </c>
      <c r="B320" s="6">
        <v>2731</v>
      </c>
      <c r="C320" s="6" t="s">
        <v>29</v>
      </c>
      <c r="D320" s="6" t="s">
        <v>583</v>
      </c>
      <c r="E320" s="6" t="s">
        <v>648</v>
      </c>
      <c r="F320" s="9">
        <v>43952</v>
      </c>
      <c r="G320" s="6">
        <v>3</v>
      </c>
      <c r="H320" s="6">
        <v>1</v>
      </c>
      <c r="I320" s="6">
        <v>731</v>
      </c>
      <c r="J320" s="6">
        <v>2</v>
      </c>
      <c r="K320" s="6">
        <v>1</v>
      </c>
      <c r="L320" s="6">
        <v>0</v>
      </c>
      <c r="M320" s="6">
        <v>1</v>
      </c>
      <c r="N320" s="6">
        <v>0</v>
      </c>
      <c r="O320" s="6">
        <v>1</v>
      </c>
      <c r="P320" s="6">
        <v>2</v>
      </c>
      <c r="Q320">
        <v>0</v>
      </c>
      <c r="R320" s="6">
        <v>0</v>
      </c>
      <c r="S320" s="6">
        <v>5</v>
      </c>
      <c r="T320" s="6">
        <v>1</v>
      </c>
      <c r="U320" s="6">
        <v>17</v>
      </c>
      <c r="V320" s="6">
        <v>0</v>
      </c>
      <c r="W320" s="6">
        <v>1</v>
      </c>
      <c r="X320" s="6">
        <v>0</v>
      </c>
      <c r="Y320" s="6">
        <v>0</v>
      </c>
      <c r="Z320" s="6">
        <v>0</v>
      </c>
      <c r="AA320" s="6">
        <v>0</v>
      </c>
      <c r="AB320" s="6">
        <v>0</v>
      </c>
      <c r="AC320" s="6">
        <v>0</v>
      </c>
      <c r="AD320" s="6">
        <v>0</v>
      </c>
      <c r="AE320" s="6">
        <v>0</v>
      </c>
      <c r="AF320" s="6">
        <v>0</v>
      </c>
      <c r="AG320" s="6">
        <v>0</v>
      </c>
      <c r="AH320" s="6">
        <v>0</v>
      </c>
      <c r="AI320" s="6">
        <v>0</v>
      </c>
      <c r="AJ320" s="6">
        <v>0</v>
      </c>
      <c r="AK320" s="6">
        <v>0</v>
      </c>
      <c r="AL320" s="6">
        <v>0</v>
      </c>
      <c r="AM320" s="6">
        <v>0</v>
      </c>
      <c r="AN320" s="8">
        <f t="shared" si="176"/>
        <v>1</v>
      </c>
      <c r="AO320" s="8">
        <f t="shared" si="175"/>
        <v>1</v>
      </c>
    </row>
    <row r="321" spans="1:41" ht="12.75" customHeight="1" x14ac:dyDescent="0.35">
      <c r="A321" s="6">
        <v>160</v>
      </c>
      <c r="B321">
        <v>2731</v>
      </c>
      <c r="C321" s="6" t="s">
        <v>29</v>
      </c>
      <c r="D321" s="6" t="s">
        <v>583</v>
      </c>
      <c r="F321" s="9">
        <v>43953</v>
      </c>
      <c r="G321">
        <v>0</v>
      </c>
      <c r="H321">
        <v>0</v>
      </c>
      <c r="I321">
        <v>2</v>
      </c>
      <c r="J321">
        <v>731</v>
      </c>
      <c r="K321">
        <v>0</v>
      </c>
      <c r="L321">
        <v>0</v>
      </c>
      <c r="M321">
        <v>0</v>
      </c>
      <c r="N321">
        <v>0</v>
      </c>
      <c r="O321">
        <v>0</v>
      </c>
      <c r="P321">
        <v>0</v>
      </c>
      <c r="Q321">
        <v>0</v>
      </c>
      <c r="R321" s="6">
        <v>0</v>
      </c>
      <c r="S321" s="6">
        <v>0</v>
      </c>
      <c r="T321" s="6">
        <v>0</v>
      </c>
      <c r="U321" s="6">
        <v>17</v>
      </c>
      <c r="V321" s="6">
        <v>0</v>
      </c>
      <c r="W321" s="6">
        <v>1</v>
      </c>
      <c r="X321" s="6">
        <v>0</v>
      </c>
      <c r="Y321" s="6">
        <v>0</v>
      </c>
      <c r="Z321" s="6">
        <v>0</v>
      </c>
      <c r="AA321" s="6">
        <v>0</v>
      </c>
      <c r="AB321" s="6">
        <v>0</v>
      </c>
      <c r="AC321" s="6">
        <v>0</v>
      </c>
      <c r="AD321" s="6">
        <v>0</v>
      </c>
      <c r="AE321" s="6">
        <v>0</v>
      </c>
      <c r="AF321" s="6">
        <v>0</v>
      </c>
      <c r="AG321" s="6">
        <v>0</v>
      </c>
      <c r="AH321" s="6">
        <v>0</v>
      </c>
      <c r="AI321" s="6">
        <v>0</v>
      </c>
      <c r="AJ321" s="6">
        <v>0</v>
      </c>
      <c r="AK321" s="6">
        <v>0</v>
      </c>
      <c r="AL321" s="6">
        <v>0</v>
      </c>
      <c r="AM321" s="6">
        <v>0</v>
      </c>
      <c r="AN321" s="8">
        <f t="shared" si="176"/>
        <v>1</v>
      </c>
      <c r="AO321" s="8">
        <f t="shared" si="175"/>
        <v>0</v>
      </c>
    </row>
    <row r="322" spans="1:41" ht="12.75" customHeight="1" x14ac:dyDescent="0.35">
      <c r="A322" s="6">
        <v>161</v>
      </c>
      <c r="B322" s="6">
        <v>2731</v>
      </c>
      <c r="C322" s="6" t="s">
        <v>29</v>
      </c>
      <c r="D322" s="6" t="s">
        <v>583</v>
      </c>
      <c r="E322" s="6" t="s">
        <v>651</v>
      </c>
      <c r="F322" s="9">
        <v>43983.01</v>
      </c>
      <c r="G322" s="6">
        <v>3</v>
      </c>
      <c r="H322" s="6">
        <v>1</v>
      </c>
      <c r="I322" s="6">
        <v>731</v>
      </c>
      <c r="J322" s="6">
        <v>2</v>
      </c>
      <c r="K322" s="6">
        <v>2</v>
      </c>
      <c r="L322" s="6">
        <v>0</v>
      </c>
      <c r="M322" s="6">
        <v>0</v>
      </c>
      <c r="N322" s="6">
        <v>0</v>
      </c>
      <c r="O322" s="6">
        <v>1</v>
      </c>
      <c r="P322" s="6">
        <v>3</v>
      </c>
      <c r="Q322">
        <v>0</v>
      </c>
      <c r="R322" s="6">
        <v>0</v>
      </c>
      <c r="S322" s="6">
        <v>0</v>
      </c>
      <c r="T322" s="6">
        <v>0</v>
      </c>
      <c r="U322" s="6">
        <v>17</v>
      </c>
      <c r="V322" s="6">
        <v>0</v>
      </c>
      <c r="W322" s="6">
        <v>1</v>
      </c>
      <c r="X322" s="6">
        <v>0</v>
      </c>
      <c r="Y322" s="6">
        <v>0</v>
      </c>
      <c r="Z322" s="6">
        <v>0</v>
      </c>
      <c r="AA322" s="6">
        <v>0</v>
      </c>
      <c r="AB322" s="6">
        <v>0</v>
      </c>
      <c r="AC322" s="6">
        <v>0</v>
      </c>
      <c r="AD322" s="6">
        <v>0</v>
      </c>
      <c r="AE322" s="6">
        <v>0</v>
      </c>
      <c r="AF322" s="6">
        <v>0</v>
      </c>
      <c r="AG322" s="6">
        <v>0</v>
      </c>
      <c r="AH322" s="6">
        <v>0</v>
      </c>
      <c r="AI322" s="6">
        <v>0</v>
      </c>
      <c r="AJ322" s="6">
        <v>0</v>
      </c>
      <c r="AK322" s="6">
        <v>0</v>
      </c>
      <c r="AL322" s="6">
        <v>0</v>
      </c>
      <c r="AM322" s="6">
        <v>0</v>
      </c>
      <c r="AN322" s="8">
        <f t="shared" si="176"/>
        <v>1</v>
      </c>
      <c r="AO322" s="8">
        <f t="shared" si="175"/>
        <v>0</v>
      </c>
    </row>
    <row r="323" spans="1:41" ht="12.75" customHeight="1" x14ac:dyDescent="0.35">
      <c r="A323" s="6">
        <v>161</v>
      </c>
      <c r="B323">
        <v>2731</v>
      </c>
      <c r="C323" s="6" t="s">
        <v>29</v>
      </c>
      <c r="D323" s="6" t="s">
        <v>583</v>
      </c>
      <c r="F323" s="9">
        <v>43984.01</v>
      </c>
      <c r="G323">
        <v>0</v>
      </c>
      <c r="H323">
        <v>0</v>
      </c>
      <c r="I323">
        <v>2</v>
      </c>
      <c r="J323">
        <v>731</v>
      </c>
      <c r="K323">
        <v>0</v>
      </c>
      <c r="L323">
        <v>0</v>
      </c>
      <c r="M323">
        <v>0</v>
      </c>
      <c r="N323">
        <v>0</v>
      </c>
      <c r="O323">
        <v>0</v>
      </c>
      <c r="P323">
        <v>0</v>
      </c>
      <c r="Q323">
        <v>0</v>
      </c>
      <c r="R323" s="6">
        <v>6</v>
      </c>
      <c r="S323" s="6">
        <v>5</v>
      </c>
      <c r="T323" s="6">
        <v>2</v>
      </c>
      <c r="U323" s="6">
        <v>17</v>
      </c>
      <c r="V323" s="6">
        <v>0</v>
      </c>
      <c r="W323" s="6">
        <v>1</v>
      </c>
      <c r="X323" s="6">
        <v>0</v>
      </c>
      <c r="Y323" s="6">
        <v>0</v>
      </c>
      <c r="Z323" s="6">
        <v>2</v>
      </c>
      <c r="AA323" s="6">
        <v>1</v>
      </c>
      <c r="AB323" s="6">
        <v>0</v>
      </c>
      <c r="AC323" s="6">
        <v>0</v>
      </c>
      <c r="AD323" s="6">
        <v>0</v>
      </c>
      <c r="AE323" s="6">
        <v>0</v>
      </c>
      <c r="AF323" s="6">
        <v>0</v>
      </c>
      <c r="AG323" s="6">
        <v>0</v>
      </c>
      <c r="AH323" s="6">
        <v>0</v>
      </c>
      <c r="AI323" s="6">
        <v>0</v>
      </c>
      <c r="AJ323" s="6">
        <v>0</v>
      </c>
      <c r="AK323" s="6">
        <v>0</v>
      </c>
      <c r="AL323" s="6">
        <v>0</v>
      </c>
      <c r="AM323" s="6">
        <v>0</v>
      </c>
      <c r="AN323" s="8">
        <f t="shared" si="176"/>
        <v>1</v>
      </c>
      <c r="AO323" s="8">
        <f t="shared" ref="AO323:AO386" si="195">SUM($T323+$AA323+$AI323)</f>
        <v>3</v>
      </c>
    </row>
    <row r="324" spans="1:41" ht="12.75" customHeight="1" x14ac:dyDescent="0.35">
      <c r="A324" s="6">
        <v>162</v>
      </c>
      <c r="B324" s="6">
        <v>20365</v>
      </c>
      <c r="C324" s="6" t="s">
        <v>654</v>
      </c>
      <c r="D324" s="6" t="s">
        <v>30</v>
      </c>
      <c r="E324" s="6" t="s">
        <v>655</v>
      </c>
      <c r="F324" s="9">
        <v>40544.019999999997</v>
      </c>
      <c r="G324" s="6">
        <v>3</v>
      </c>
      <c r="H324" s="6">
        <v>1</v>
      </c>
      <c r="I324" s="6">
        <v>365</v>
      </c>
      <c r="J324" s="6">
        <v>20</v>
      </c>
      <c r="K324" s="6">
        <v>2</v>
      </c>
      <c r="L324" s="6">
        <v>0</v>
      </c>
      <c r="M324" s="6">
        <v>1</v>
      </c>
      <c r="N324" s="6">
        <v>0</v>
      </c>
      <c r="O324" s="6">
        <v>2</v>
      </c>
      <c r="P324" s="6">
        <v>3</v>
      </c>
      <c r="Q324">
        <v>0</v>
      </c>
      <c r="R324">
        <v>0</v>
      </c>
      <c r="S324">
        <v>0</v>
      </c>
      <c r="T324">
        <f t="shared" ref="T324" si="196">SUM($R324+$S324)</f>
        <v>0</v>
      </c>
      <c r="U324">
        <v>0</v>
      </c>
      <c r="V324">
        <v>0</v>
      </c>
      <c r="W324">
        <f t="shared" ref="W324:W327" si="197">SUM($U324, $V324)</f>
        <v>0</v>
      </c>
      <c r="X324">
        <v>0</v>
      </c>
      <c r="Y324">
        <v>0</v>
      </c>
      <c r="Z324">
        <v>0</v>
      </c>
      <c r="AA324">
        <f t="shared" ref="AA324" si="198">SUM($X324+$Y324+$Z324)</f>
        <v>0</v>
      </c>
      <c r="AB324">
        <v>0</v>
      </c>
      <c r="AC324">
        <v>0</v>
      </c>
      <c r="AD324">
        <v>0</v>
      </c>
      <c r="AE324">
        <f t="shared" ref="AE324:AE327" si="199">SUM($AB324+$AC324+$AD324)</f>
        <v>0</v>
      </c>
      <c r="AF324">
        <v>0</v>
      </c>
      <c r="AG324">
        <v>0</v>
      </c>
      <c r="AH324">
        <v>0</v>
      </c>
      <c r="AI324">
        <f t="shared" ref="AI324:AI327" si="200">SUM($AF324+$AG324+$AH324)</f>
        <v>0</v>
      </c>
      <c r="AJ324">
        <v>0</v>
      </c>
      <c r="AK324">
        <v>0</v>
      </c>
      <c r="AL324">
        <v>0</v>
      </c>
      <c r="AM324">
        <f t="shared" ref="AM324:AM327" si="201">SUM($AJ324+$AK324+$AL324)</f>
        <v>0</v>
      </c>
      <c r="AN324" s="8">
        <f t="shared" ref="AN324:AN387" si="202">SUM($W324,$AE324,$AM324)</f>
        <v>0</v>
      </c>
      <c r="AO324" s="8">
        <f t="shared" si="195"/>
        <v>0</v>
      </c>
    </row>
    <row r="325" spans="1:41" customFormat="1" x14ac:dyDescent="0.35">
      <c r="A325">
        <v>162</v>
      </c>
      <c r="B325">
        <v>20365</v>
      </c>
      <c r="C325" t="s">
        <v>654</v>
      </c>
      <c r="D325" t="s">
        <v>30</v>
      </c>
      <c r="E325" t="s">
        <v>1562</v>
      </c>
      <c r="F325" s="7">
        <v>41781</v>
      </c>
      <c r="G325">
        <v>0</v>
      </c>
      <c r="H325">
        <v>0</v>
      </c>
      <c r="I325">
        <v>20</v>
      </c>
      <c r="J325">
        <v>365</v>
      </c>
      <c r="K325">
        <v>0</v>
      </c>
      <c r="L325">
        <v>0</v>
      </c>
      <c r="M325">
        <v>0</v>
      </c>
      <c r="N325">
        <v>0</v>
      </c>
      <c r="O325">
        <v>0</v>
      </c>
      <c r="P325">
        <v>0</v>
      </c>
      <c r="Q325">
        <v>0</v>
      </c>
      <c r="R325">
        <v>0</v>
      </c>
      <c r="S325">
        <v>5</v>
      </c>
      <c r="T325">
        <v>1</v>
      </c>
      <c r="U325">
        <v>0</v>
      </c>
      <c r="V325">
        <v>0</v>
      </c>
      <c r="W325">
        <f t="shared" si="197"/>
        <v>0</v>
      </c>
      <c r="X325">
        <v>0</v>
      </c>
      <c r="Y325">
        <v>0</v>
      </c>
      <c r="Z325">
        <v>2</v>
      </c>
      <c r="AA325">
        <v>1</v>
      </c>
      <c r="AB325">
        <v>0</v>
      </c>
      <c r="AC325">
        <v>0</v>
      </c>
      <c r="AD325">
        <v>0</v>
      </c>
      <c r="AE325">
        <f t="shared" si="199"/>
        <v>0</v>
      </c>
      <c r="AF325">
        <v>0</v>
      </c>
      <c r="AG325">
        <v>0</v>
      </c>
      <c r="AH325">
        <v>0</v>
      </c>
      <c r="AI325">
        <f t="shared" si="200"/>
        <v>0</v>
      </c>
      <c r="AJ325">
        <v>0</v>
      </c>
      <c r="AK325">
        <v>0</v>
      </c>
      <c r="AL325">
        <v>0</v>
      </c>
      <c r="AM325">
        <f t="shared" si="201"/>
        <v>0</v>
      </c>
      <c r="AN325" s="8">
        <f t="shared" si="202"/>
        <v>0</v>
      </c>
      <c r="AO325" s="8">
        <f t="shared" si="195"/>
        <v>2</v>
      </c>
    </row>
    <row r="326" spans="1:41" ht="12.75" customHeight="1" x14ac:dyDescent="0.35">
      <c r="A326" s="6">
        <v>163</v>
      </c>
      <c r="B326" s="6">
        <v>20365</v>
      </c>
      <c r="C326" s="6" t="s">
        <v>654</v>
      </c>
      <c r="D326" s="6" t="s">
        <v>30</v>
      </c>
      <c r="E326" s="6" t="s">
        <v>656</v>
      </c>
      <c r="F326" s="9">
        <v>41713.03</v>
      </c>
      <c r="G326" s="6">
        <v>2</v>
      </c>
      <c r="H326" s="6">
        <v>3</v>
      </c>
      <c r="I326" s="6">
        <v>365</v>
      </c>
      <c r="J326" s="6">
        <v>20</v>
      </c>
      <c r="K326" s="6">
        <v>1</v>
      </c>
      <c r="L326" s="6">
        <v>1</v>
      </c>
      <c r="M326" s="6">
        <v>1</v>
      </c>
      <c r="N326" s="6">
        <v>0</v>
      </c>
      <c r="O326" s="6">
        <v>1</v>
      </c>
      <c r="P326" s="6">
        <v>2</v>
      </c>
      <c r="Q326">
        <v>0</v>
      </c>
      <c r="R326">
        <v>0</v>
      </c>
      <c r="S326">
        <v>0</v>
      </c>
      <c r="T326">
        <f t="shared" ref="T326" si="203">SUM($R326+$S326)</f>
        <v>0</v>
      </c>
      <c r="U326">
        <v>0</v>
      </c>
      <c r="V326">
        <v>0</v>
      </c>
      <c r="W326">
        <f t="shared" si="197"/>
        <v>0</v>
      </c>
      <c r="X326">
        <v>0</v>
      </c>
      <c r="Y326">
        <v>0</v>
      </c>
      <c r="Z326">
        <v>2</v>
      </c>
      <c r="AA326">
        <v>1</v>
      </c>
      <c r="AB326">
        <v>0</v>
      </c>
      <c r="AC326">
        <v>0</v>
      </c>
      <c r="AD326">
        <v>0</v>
      </c>
      <c r="AE326">
        <f t="shared" si="199"/>
        <v>0</v>
      </c>
      <c r="AF326">
        <v>0</v>
      </c>
      <c r="AG326">
        <v>0</v>
      </c>
      <c r="AH326">
        <v>0</v>
      </c>
      <c r="AI326">
        <f t="shared" si="200"/>
        <v>0</v>
      </c>
      <c r="AJ326">
        <v>0</v>
      </c>
      <c r="AK326">
        <v>0</v>
      </c>
      <c r="AL326">
        <v>0</v>
      </c>
      <c r="AM326">
        <f t="shared" si="201"/>
        <v>0</v>
      </c>
      <c r="AN326" s="8">
        <f t="shared" si="202"/>
        <v>0</v>
      </c>
      <c r="AO326" s="8">
        <f t="shared" si="195"/>
        <v>1</v>
      </c>
    </row>
    <row r="327" spans="1:41" customFormat="1" x14ac:dyDescent="0.35">
      <c r="A327">
        <v>163</v>
      </c>
      <c r="B327">
        <v>20365</v>
      </c>
      <c r="C327" t="s">
        <v>654</v>
      </c>
      <c r="D327" t="s">
        <v>30</v>
      </c>
      <c r="E327" t="s">
        <v>1562</v>
      </c>
      <c r="F327" s="7">
        <v>41918</v>
      </c>
      <c r="G327">
        <v>0</v>
      </c>
      <c r="H327">
        <v>0</v>
      </c>
      <c r="I327">
        <v>20</v>
      </c>
      <c r="J327">
        <v>365</v>
      </c>
      <c r="K327">
        <v>0</v>
      </c>
      <c r="L327">
        <v>0</v>
      </c>
      <c r="M327">
        <v>0</v>
      </c>
      <c r="N327">
        <v>0</v>
      </c>
      <c r="O327">
        <v>0</v>
      </c>
      <c r="P327">
        <v>0</v>
      </c>
      <c r="Q327">
        <v>0</v>
      </c>
      <c r="R327">
        <v>6</v>
      </c>
      <c r="S327">
        <v>5</v>
      </c>
      <c r="T327">
        <v>2</v>
      </c>
      <c r="U327">
        <v>0</v>
      </c>
      <c r="V327">
        <v>0</v>
      </c>
      <c r="W327">
        <f t="shared" si="197"/>
        <v>0</v>
      </c>
      <c r="X327">
        <v>0</v>
      </c>
      <c r="Y327">
        <v>0</v>
      </c>
      <c r="Z327">
        <v>2</v>
      </c>
      <c r="AA327">
        <v>1</v>
      </c>
      <c r="AB327">
        <v>0</v>
      </c>
      <c r="AC327">
        <v>0</v>
      </c>
      <c r="AD327">
        <v>0</v>
      </c>
      <c r="AE327">
        <f t="shared" si="199"/>
        <v>0</v>
      </c>
      <c r="AF327">
        <v>0</v>
      </c>
      <c r="AG327">
        <v>0</v>
      </c>
      <c r="AH327">
        <v>0</v>
      </c>
      <c r="AI327">
        <f t="shared" si="200"/>
        <v>0</v>
      </c>
      <c r="AJ327">
        <v>0</v>
      </c>
      <c r="AK327">
        <v>0</v>
      </c>
      <c r="AL327">
        <v>0</v>
      </c>
      <c r="AM327">
        <f t="shared" si="201"/>
        <v>0</v>
      </c>
      <c r="AN327" s="8">
        <f t="shared" si="202"/>
        <v>0</v>
      </c>
      <c r="AO327" s="8">
        <f t="shared" si="195"/>
        <v>3</v>
      </c>
    </row>
    <row r="328" spans="1:41" ht="12.75" customHeight="1" x14ac:dyDescent="0.35">
      <c r="A328" s="6">
        <v>164</v>
      </c>
      <c r="B328" s="6">
        <v>20365</v>
      </c>
      <c r="C328" s="6" t="s">
        <v>654</v>
      </c>
      <c r="D328" s="6" t="s">
        <v>30</v>
      </c>
      <c r="E328" s="6" t="s">
        <v>659</v>
      </c>
      <c r="F328" s="9">
        <v>43922.02</v>
      </c>
      <c r="G328" s="6">
        <v>3</v>
      </c>
      <c r="H328" s="6">
        <v>1</v>
      </c>
      <c r="I328" s="6">
        <v>365</v>
      </c>
      <c r="J328" s="6">
        <v>20</v>
      </c>
      <c r="K328" s="6">
        <v>3</v>
      </c>
      <c r="L328" s="6">
        <v>0</v>
      </c>
      <c r="M328" s="6">
        <v>0</v>
      </c>
      <c r="N328" s="6">
        <v>0</v>
      </c>
      <c r="O328" s="6">
        <v>2</v>
      </c>
      <c r="P328" s="6">
        <v>4</v>
      </c>
      <c r="Q328">
        <v>0</v>
      </c>
      <c r="R328" s="6">
        <v>0</v>
      </c>
      <c r="S328" s="6">
        <v>0</v>
      </c>
      <c r="T328" s="6">
        <v>0</v>
      </c>
      <c r="U328" s="6">
        <v>0</v>
      </c>
      <c r="V328" s="6">
        <v>0</v>
      </c>
      <c r="W328" s="6">
        <v>0</v>
      </c>
      <c r="X328" s="6">
        <v>0</v>
      </c>
      <c r="Y328" s="6">
        <v>0</v>
      </c>
      <c r="Z328" s="6">
        <v>0</v>
      </c>
      <c r="AA328" s="6">
        <v>0</v>
      </c>
      <c r="AB328" s="6">
        <v>0</v>
      </c>
      <c r="AC328" s="6">
        <v>0</v>
      </c>
      <c r="AD328" s="6">
        <v>0</v>
      </c>
      <c r="AE328" s="6">
        <v>0</v>
      </c>
      <c r="AF328" s="6">
        <v>0</v>
      </c>
      <c r="AG328" s="6">
        <v>0</v>
      </c>
      <c r="AH328" s="6">
        <v>0</v>
      </c>
      <c r="AI328" s="6">
        <v>0</v>
      </c>
      <c r="AJ328" s="6">
        <v>0</v>
      </c>
      <c r="AK328" s="6">
        <v>0</v>
      </c>
      <c r="AL328" s="6">
        <v>0</v>
      </c>
      <c r="AM328" s="6">
        <v>0</v>
      </c>
      <c r="AN328" s="8">
        <f t="shared" si="202"/>
        <v>0</v>
      </c>
      <c r="AO328" s="8">
        <f t="shared" si="195"/>
        <v>0</v>
      </c>
    </row>
    <row r="329" spans="1:41" ht="12.75" customHeight="1" x14ac:dyDescent="0.35">
      <c r="A329" s="6">
        <v>164</v>
      </c>
      <c r="B329" s="6">
        <v>20365</v>
      </c>
      <c r="C329" s="6" t="s">
        <v>654</v>
      </c>
      <c r="D329" s="6" t="s">
        <v>30</v>
      </c>
      <c r="E329" s="6" t="s">
        <v>1562</v>
      </c>
      <c r="F329" s="9">
        <v>43923.02</v>
      </c>
      <c r="G329">
        <v>0</v>
      </c>
      <c r="H329">
        <v>0</v>
      </c>
      <c r="I329">
        <v>20</v>
      </c>
      <c r="J329">
        <v>365</v>
      </c>
      <c r="K329">
        <v>0</v>
      </c>
      <c r="L329">
        <v>0</v>
      </c>
      <c r="M329">
        <v>0</v>
      </c>
      <c r="N329">
        <v>0</v>
      </c>
      <c r="O329">
        <v>0</v>
      </c>
      <c r="P329">
        <v>0</v>
      </c>
      <c r="Q329">
        <v>0</v>
      </c>
      <c r="R329" s="6">
        <v>6</v>
      </c>
      <c r="S329" s="6">
        <v>5</v>
      </c>
      <c r="T329" s="6">
        <v>2</v>
      </c>
      <c r="U329" s="6">
        <v>0</v>
      </c>
      <c r="V329" s="6">
        <v>0</v>
      </c>
      <c r="W329" s="6">
        <v>0</v>
      </c>
      <c r="X329" s="6">
        <v>0</v>
      </c>
      <c r="Y329" s="6">
        <v>0</v>
      </c>
      <c r="Z329" s="6">
        <v>0</v>
      </c>
      <c r="AA329" s="6">
        <v>0</v>
      </c>
      <c r="AB329" s="6">
        <v>0</v>
      </c>
      <c r="AC329" s="6">
        <v>0</v>
      </c>
      <c r="AD329" s="6">
        <v>0</v>
      </c>
      <c r="AE329" s="6">
        <v>0</v>
      </c>
      <c r="AF329" s="6">
        <v>0</v>
      </c>
      <c r="AG329" s="6">
        <v>0</v>
      </c>
      <c r="AH329" s="6">
        <v>0</v>
      </c>
      <c r="AI329" s="6">
        <v>0</v>
      </c>
      <c r="AJ329" s="6">
        <v>0</v>
      </c>
      <c r="AK329" s="6">
        <v>0</v>
      </c>
      <c r="AL329" s="6">
        <v>0</v>
      </c>
      <c r="AM329" s="6">
        <v>0</v>
      </c>
      <c r="AN329" s="8">
        <f t="shared" si="202"/>
        <v>0</v>
      </c>
      <c r="AO329" s="8">
        <f t="shared" si="195"/>
        <v>2</v>
      </c>
    </row>
    <row r="330" spans="1:41" ht="12.75" customHeight="1" x14ac:dyDescent="0.35">
      <c r="A330" s="6">
        <v>165</v>
      </c>
      <c r="B330" s="6">
        <v>200365</v>
      </c>
      <c r="C330" s="6" t="s">
        <v>660</v>
      </c>
      <c r="D330" s="6" t="s">
        <v>30</v>
      </c>
      <c r="E330" s="6" t="s">
        <v>661</v>
      </c>
      <c r="F330" s="9">
        <v>40544</v>
      </c>
      <c r="G330" s="6">
        <v>3</v>
      </c>
      <c r="H330" s="6">
        <v>1</v>
      </c>
      <c r="I330" s="6">
        <v>365</v>
      </c>
      <c r="J330" s="6">
        <v>200</v>
      </c>
      <c r="K330" s="6">
        <v>2</v>
      </c>
      <c r="L330" s="6">
        <v>0</v>
      </c>
      <c r="M330" s="6">
        <v>1</v>
      </c>
      <c r="N330" s="6">
        <v>0</v>
      </c>
      <c r="O330" s="6">
        <v>2</v>
      </c>
      <c r="P330" s="6">
        <v>4</v>
      </c>
      <c r="Q330">
        <v>0</v>
      </c>
      <c r="R330">
        <v>6</v>
      </c>
      <c r="S330">
        <v>0</v>
      </c>
      <c r="T330">
        <v>1</v>
      </c>
      <c r="U330">
        <v>0</v>
      </c>
      <c r="V330">
        <v>0</v>
      </c>
      <c r="W330">
        <f t="shared" ref="W330" si="204">SUM($U330, $V330)</f>
        <v>0</v>
      </c>
      <c r="X330">
        <v>0</v>
      </c>
      <c r="Y330">
        <v>0</v>
      </c>
      <c r="Z330">
        <v>0</v>
      </c>
      <c r="AA330">
        <f t="shared" ref="AA330" si="205">SUM($X330+$Y330+$Z330)</f>
        <v>0</v>
      </c>
      <c r="AB330">
        <v>0</v>
      </c>
      <c r="AC330">
        <v>0</v>
      </c>
      <c r="AD330">
        <v>0</v>
      </c>
      <c r="AE330">
        <f t="shared" ref="AE330:AE333" si="206">SUM($AB330+$AC330+$AD330)</f>
        <v>0</v>
      </c>
      <c r="AF330">
        <v>0</v>
      </c>
      <c r="AG330">
        <v>0</v>
      </c>
      <c r="AH330">
        <v>0</v>
      </c>
      <c r="AI330">
        <f t="shared" ref="AI330:AI332" si="207">SUM($AF330+$AG330+$AH330)</f>
        <v>0</v>
      </c>
      <c r="AJ330">
        <v>0</v>
      </c>
      <c r="AK330">
        <v>0</v>
      </c>
      <c r="AL330">
        <v>0</v>
      </c>
      <c r="AM330">
        <f t="shared" ref="AM330:AM333" si="208">SUM($AJ330+$AK330+$AL330)</f>
        <v>0</v>
      </c>
      <c r="AN330" s="8">
        <f t="shared" si="202"/>
        <v>0</v>
      </c>
      <c r="AO330" s="8">
        <f t="shared" si="195"/>
        <v>1</v>
      </c>
    </row>
    <row r="331" spans="1:41" customFormat="1" x14ac:dyDescent="0.35">
      <c r="A331">
        <v>165</v>
      </c>
      <c r="B331">
        <v>200365</v>
      </c>
      <c r="C331" t="s">
        <v>660</v>
      </c>
      <c r="D331" t="s">
        <v>30</v>
      </c>
      <c r="E331" t="s">
        <v>1562</v>
      </c>
      <c r="F331" s="7">
        <v>41963</v>
      </c>
      <c r="G331">
        <v>0</v>
      </c>
      <c r="H331">
        <v>0</v>
      </c>
      <c r="I331">
        <v>200</v>
      </c>
      <c r="J331">
        <v>365</v>
      </c>
      <c r="K331">
        <v>0</v>
      </c>
      <c r="L331">
        <v>0</v>
      </c>
      <c r="M331">
        <v>0</v>
      </c>
      <c r="N331">
        <v>0</v>
      </c>
      <c r="O331">
        <v>0</v>
      </c>
      <c r="P331">
        <v>0</v>
      </c>
      <c r="Q331">
        <v>0</v>
      </c>
      <c r="R331">
        <v>0</v>
      </c>
      <c r="S331">
        <v>5</v>
      </c>
      <c r="T331">
        <v>1</v>
      </c>
      <c r="U331">
        <v>17</v>
      </c>
      <c r="V331">
        <v>18</v>
      </c>
      <c r="W331">
        <v>2</v>
      </c>
      <c r="X331">
        <v>0</v>
      </c>
      <c r="Y331">
        <v>0</v>
      </c>
      <c r="Z331">
        <v>2</v>
      </c>
      <c r="AA331">
        <v>1</v>
      </c>
      <c r="AB331">
        <v>0</v>
      </c>
      <c r="AC331">
        <v>0</v>
      </c>
      <c r="AD331">
        <v>0</v>
      </c>
      <c r="AE331">
        <f t="shared" si="206"/>
        <v>0</v>
      </c>
      <c r="AF331">
        <v>0</v>
      </c>
      <c r="AG331">
        <v>0</v>
      </c>
      <c r="AH331">
        <v>0</v>
      </c>
      <c r="AI331">
        <f t="shared" si="207"/>
        <v>0</v>
      </c>
      <c r="AJ331">
        <v>0</v>
      </c>
      <c r="AK331">
        <v>0</v>
      </c>
      <c r="AL331">
        <v>0</v>
      </c>
      <c r="AM331">
        <f t="shared" si="208"/>
        <v>0</v>
      </c>
      <c r="AN331" s="8">
        <f t="shared" si="202"/>
        <v>2</v>
      </c>
      <c r="AO331" s="8">
        <f t="shared" si="195"/>
        <v>2</v>
      </c>
    </row>
    <row r="332" spans="1:41" ht="12.75" customHeight="1" x14ac:dyDescent="0.35">
      <c r="A332" s="6">
        <v>166</v>
      </c>
      <c r="B332" s="6">
        <v>200365</v>
      </c>
      <c r="C332" s="6" t="s">
        <v>660</v>
      </c>
      <c r="D332" s="6" t="s">
        <v>30</v>
      </c>
      <c r="E332" s="6" t="s">
        <v>662</v>
      </c>
      <c r="F332" s="9">
        <v>41713</v>
      </c>
      <c r="G332" s="6">
        <v>2</v>
      </c>
      <c r="H332" s="6">
        <v>3</v>
      </c>
      <c r="I332" s="6">
        <v>365</v>
      </c>
      <c r="J332" s="6">
        <v>200</v>
      </c>
      <c r="K332" s="6">
        <v>1</v>
      </c>
      <c r="L332" s="6">
        <v>1</v>
      </c>
      <c r="M332" s="6">
        <v>1</v>
      </c>
      <c r="N332" s="6">
        <v>0</v>
      </c>
      <c r="O332" s="6">
        <v>1</v>
      </c>
      <c r="P332" s="6">
        <v>2</v>
      </c>
      <c r="Q332">
        <v>0</v>
      </c>
      <c r="R332">
        <v>0</v>
      </c>
      <c r="S332">
        <v>0</v>
      </c>
      <c r="T332">
        <f t="shared" ref="T332" si="209">SUM($R332+$S332)</f>
        <v>0</v>
      </c>
      <c r="U332">
        <v>17</v>
      </c>
      <c r="V332">
        <v>18</v>
      </c>
      <c r="W332">
        <v>2</v>
      </c>
      <c r="X332">
        <v>0</v>
      </c>
      <c r="Y332">
        <v>0</v>
      </c>
      <c r="Z332">
        <v>0</v>
      </c>
      <c r="AA332">
        <f t="shared" ref="AA332" si="210">SUM($X332+$Y332+$Z332)</f>
        <v>0</v>
      </c>
      <c r="AB332">
        <v>0</v>
      </c>
      <c r="AC332">
        <v>0</v>
      </c>
      <c r="AD332">
        <v>0</v>
      </c>
      <c r="AE332">
        <f t="shared" si="206"/>
        <v>0</v>
      </c>
      <c r="AF332">
        <v>0</v>
      </c>
      <c r="AG332">
        <v>0</v>
      </c>
      <c r="AH332">
        <v>0</v>
      </c>
      <c r="AI332">
        <f t="shared" si="207"/>
        <v>0</v>
      </c>
      <c r="AJ332">
        <v>0</v>
      </c>
      <c r="AK332">
        <v>0</v>
      </c>
      <c r="AL332">
        <v>0</v>
      </c>
      <c r="AM332">
        <f t="shared" si="208"/>
        <v>0</v>
      </c>
      <c r="AN332" s="8">
        <f t="shared" si="202"/>
        <v>2</v>
      </c>
      <c r="AO332" s="8">
        <f t="shared" si="195"/>
        <v>0</v>
      </c>
    </row>
    <row r="333" spans="1:41" customFormat="1" x14ac:dyDescent="0.35">
      <c r="A333">
        <v>166</v>
      </c>
      <c r="B333">
        <v>200365</v>
      </c>
      <c r="C333" t="s">
        <v>660</v>
      </c>
      <c r="D333" t="s">
        <v>30</v>
      </c>
      <c r="E333" t="s">
        <v>1562</v>
      </c>
      <c r="F333" s="7">
        <v>42077</v>
      </c>
      <c r="G333">
        <v>0</v>
      </c>
      <c r="H333">
        <v>0</v>
      </c>
      <c r="I333">
        <v>200</v>
      </c>
      <c r="J333">
        <v>365</v>
      </c>
      <c r="K333">
        <v>0</v>
      </c>
      <c r="L333">
        <v>0</v>
      </c>
      <c r="M333">
        <v>0</v>
      </c>
      <c r="N333">
        <v>0</v>
      </c>
      <c r="O333">
        <v>0</v>
      </c>
      <c r="P333">
        <v>0</v>
      </c>
      <c r="Q333">
        <v>0</v>
      </c>
      <c r="R333">
        <v>6</v>
      </c>
      <c r="S333">
        <v>5</v>
      </c>
      <c r="T333">
        <v>2</v>
      </c>
      <c r="U333">
        <v>17</v>
      </c>
      <c r="V333">
        <v>18</v>
      </c>
      <c r="W333">
        <v>2</v>
      </c>
      <c r="X333">
        <v>0</v>
      </c>
      <c r="Y333">
        <v>4.2</v>
      </c>
      <c r="Z333">
        <v>2</v>
      </c>
      <c r="AA333">
        <v>2</v>
      </c>
      <c r="AB333">
        <v>0</v>
      </c>
      <c r="AC333">
        <v>0</v>
      </c>
      <c r="AD333">
        <v>0</v>
      </c>
      <c r="AE333">
        <f t="shared" si="206"/>
        <v>0</v>
      </c>
      <c r="AF333">
        <v>3</v>
      </c>
      <c r="AG333">
        <v>0</v>
      </c>
      <c r="AH333">
        <v>0</v>
      </c>
      <c r="AI333">
        <v>1</v>
      </c>
      <c r="AJ333">
        <v>0</v>
      </c>
      <c r="AK333">
        <v>0</v>
      </c>
      <c r="AL333">
        <v>0</v>
      </c>
      <c r="AM333">
        <f t="shared" si="208"/>
        <v>0</v>
      </c>
      <c r="AN333" s="8">
        <f t="shared" si="202"/>
        <v>2</v>
      </c>
      <c r="AO333" s="8">
        <f t="shared" si="195"/>
        <v>5</v>
      </c>
    </row>
    <row r="334" spans="1:41" ht="12.75" customHeight="1" x14ac:dyDescent="0.35">
      <c r="A334" s="6">
        <v>167</v>
      </c>
      <c r="B334" s="6">
        <v>200365</v>
      </c>
      <c r="C334" s="6" t="s">
        <v>660</v>
      </c>
      <c r="D334" s="6" t="s">
        <v>30</v>
      </c>
      <c r="E334" s="6" t="s">
        <v>664</v>
      </c>
      <c r="F334" s="9">
        <v>42401.01</v>
      </c>
      <c r="G334" s="6">
        <v>3</v>
      </c>
      <c r="H334" s="6">
        <v>2</v>
      </c>
      <c r="I334" s="6">
        <v>365</v>
      </c>
      <c r="J334" s="6">
        <v>200</v>
      </c>
      <c r="K334" s="6">
        <v>2</v>
      </c>
      <c r="L334" s="6">
        <v>0</v>
      </c>
      <c r="M334" s="6">
        <v>1</v>
      </c>
      <c r="N334" s="6">
        <v>0</v>
      </c>
      <c r="O334" s="6">
        <v>2</v>
      </c>
      <c r="P334" s="6">
        <v>3</v>
      </c>
      <c r="Q334">
        <v>0</v>
      </c>
      <c r="R334" s="6">
        <v>0</v>
      </c>
      <c r="S334" s="6">
        <v>0</v>
      </c>
      <c r="T334" s="6">
        <v>0</v>
      </c>
      <c r="U334" s="6">
        <v>0</v>
      </c>
      <c r="V334" s="6">
        <v>0</v>
      </c>
      <c r="W334" s="6">
        <v>0</v>
      </c>
      <c r="X334" s="6">
        <v>0</v>
      </c>
      <c r="Y334" s="6">
        <v>0</v>
      </c>
      <c r="Z334" s="6">
        <v>0</v>
      </c>
      <c r="AA334" s="6">
        <v>0</v>
      </c>
      <c r="AB334" s="6">
        <v>0</v>
      </c>
      <c r="AC334" s="6">
        <v>0</v>
      </c>
      <c r="AD334" s="6">
        <v>0</v>
      </c>
      <c r="AE334" s="6">
        <v>0</v>
      </c>
      <c r="AF334" s="6">
        <v>0</v>
      </c>
      <c r="AG334" s="6">
        <v>0</v>
      </c>
      <c r="AH334" s="6">
        <v>0</v>
      </c>
      <c r="AI334" s="6">
        <v>0</v>
      </c>
      <c r="AJ334" s="6">
        <v>0</v>
      </c>
      <c r="AK334" s="6">
        <v>0</v>
      </c>
      <c r="AL334" s="6">
        <v>0</v>
      </c>
      <c r="AM334" s="6">
        <v>0</v>
      </c>
      <c r="AN334" s="8">
        <f t="shared" si="202"/>
        <v>0</v>
      </c>
      <c r="AO334" s="8">
        <f t="shared" si="195"/>
        <v>0</v>
      </c>
    </row>
    <row r="335" spans="1:41" ht="12.75" customHeight="1" x14ac:dyDescent="0.35">
      <c r="A335" s="6">
        <v>167</v>
      </c>
      <c r="B335">
        <v>200365</v>
      </c>
      <c r="C335" s="6" t="s">
        <v>660</v>
      </c>
      <c r="D335" s="6" t="s">
        <v>30</v>
      </c>
      <c r="E335" s="6" t="s">
        <v>1564</v>
      </c>
      <c r="F335" s="9">
        <v>42402.01</v>
      </c>
      <c r="G335" s="6">
        <v>0</v>
      </c>
      <c r="H335" s="6">
        <v>0</v>
      </c>
      <c r="I335" s="6">
        <v>200</v>
      </c>
      <c r="J335" s="6">
        <v>365</v>
      </c>
      <c r="K335" s="6">
        <v>0</v>
      </c>
      <c r="L335" s="6">
        <v>0</v>
      </c>
      <c r="M335" s="6">
        <v>0</v>
      </c>
      <c r="N335" s="6">
        <v>0</v>
      </c>
      <c r="O335" s="6">
        <v>0</v>
      </c>
      <c r="P335" s="6">
        <v>0</v>
      </c>
      <c r="Q335">
        <v>0</v>
      </c>
      <c r="R335" s="6">
        <v>0</v>
      </c>
      <c r="S335" s="6">
        <v>5</v>
      </c>
      <c r="T335" s="6">
        <v>1</v>
      </c>
      <c r="U335" s="6">
        <v>0</v>
      </c>
      <c r="V335" s="6">
        <v>0</v>
      </c>
      <c r="W335" s="6">
        <v>0</v>
      </c>
      <c r="X335" s="6">
        <v>0</v>
      </c>
      <c r="Y335" s="6">
        <v>0</v>
      </c>
      <c r="Z335" s="6">
        <v>0</v>
      </c>
      <c r="AA335" s="6">
        <v>0</v>
      </c>
      <c r="AB335" s="6">
        <v>0</v>
      </c>
      <c r="AC335" s="6">
        <v>0</v>
      </c>
      <c r="AD335" s="6">
        <v>0</v>
      </c>
      <c r="AE335" s="6">
        <v>0</v>
      </c>
      <c r="AF335" s="6">
        <v>0</v>
      </c>
      <c r="AG335" s="6">
        <v>0</v>
      </c>
      <c r="AH335" s="6">
        <v>0</v>
      </c>
      <c r="AI335" s="6">
        <v>0</v>
      </c>
      <c r="AJ335" s="6">
        <v>0</v>
      </c>
      <c r="AK335" s="6">
        <v>0</v>
      </c>
      <c r="AL335" s="6">
        <v>0</v>
      </c>
      <c r="AM335" s="6">
        <v>0</v>
      </c>
      <c r="AN335" s="8">
        <f t="shared" si="202"/>
        <v>0</v>
      </c>
      <c r="AO335" s="8">
        <f t="shared" si="195"/>
        <v>1</v>
      </c>
    </row>
    <row r="336" spans="1:41" ht="12.75" customHeight="1" x14ac:dyDescent="0.35">
      <c r="A336" s="6">
        <v>168</v>
      </c>
      <c r="B336" s="6">
        <v>200365</v>
      </c>
      <c r="C336" s="6" t="s">
        <v>660</v>
      </c>
      <c r="D336" s="6" t="s">
        <v>30</v>
      </c>
      <c r="E336" s="6" t="s">
        <v>667</v>
      </c>
      <c r="F336" s="9">
        <v>42483</v>
      </c>
      <c r="G336" s="6">
        <v>3</v>
      </c>
      <c r="H336" s="6">
        <v>1</v>
      </c>
      <c r="I336" s="6">
        <v>365</v>
      </c>
      <c r="J336" s="6">
        <v>200</v>
      </c>
      <c r="K336" s="6">
        <v>2</v>
      </c>
      <c r="L336" s="6">
        <v>1</v>
      </c>
      <c r="M336" s="6">
        <v>1</v>
      </c>
      <c r="N336" s="6">
        <v>0</v>
      </c>
      <c r="O336" s="6">
        <v>1</v>
      </c>
      <c r="P336" s="6">
        <v>4</v>
      </c>
      <c r="Q336">
        <v>0</v>
      </c>
      <c r="R336">
        <v>6</v>
      </c>
      <c r="S336">
        <v>0</v>
      </c>
      <c r="T336">
        <v>1</v>
      </c>
      <c r="U336">
        <v>17</v>
      </c>
      <c r="V336">
        <v>18</v>
      </c>
      <c r="W336">
        <v>2</v>
      </c>
      <c r="X336">
        <v>0</v>
      </c>
      <c r="Y336">
        <v>0</v>
      </c>
      <c r="Z336">
        <v>0</v>
      </c>
      <c r="AA336">
        <f t="shared" ref="AA336" si="211">SUM($X336+$Y336+$Z336)</f>
        <v>0</v>
      </c>
      <c r="AB336">
        <v>0</v>
      </c>
      <c r="AC336">
        <v>0</v>
      </c>
      <c r="AD336">
        <v>0</v>
      </c>
      <c r="AE336">
        <f t="shared" ref="AE336:AE337" si="212">SUM($AB336+$AC336+$AD336)</f>
        <v>0</v>
      </c>
      <c r="AF336">
        <v>0</v>
      </c>
      <c r="AG336">
        <v>0</v>
      </c>
      <c r="AH336">
        <v>0.1</v>
      </c>
      <c r="AI336">
        <v>1</v>
      </c>
      <c r="AJ336">
        <v>0</v>
      </c>
      <c r="AK336">
        <v>0</v>
      </c>
      <c r="AL336">
        <v>0</v>
      </c>
      <c r="AM336">
        <f t="shared" ref="AM336:AM337" si="213">SUM($AJ336+$AK336+$AL336)</f>
        <v>0</v>
      </c>
      <c r="AN336" s="8">
        <f t="shared" si="202"/>
        <v>2</v>
      </c>
      <c r="AO336" s="8">
        <f t="shared" si="195"/>
        <v>2</v>
      </c>
    </row>
    <row r="337" spans="1:41" customFormat="1" x14ac:dyDescent="0.35">
      <c r="A337">
        <v>168</v>
      </c>
      <c r="B337">
        <v>200365</v>
      </c>
      <c r="C337" t="s">
        <v>660</v>
      </c>
      <c r="D337" t="s">
        <v>30</v>
      </c>
      <c r="E337" t="s">
        <v>1562</v>
      </c>
      <c r="F337" s="7">
        <v>42401</v>
      </c>
      <c r="G337">
        <v>0</v>
      </c>
      <c r="H337">
        <v>0</v>
      </c>
      <c r="I337">
        <v>200</v>
      </c>
      <c r="J337">
        <v>365</v>
      </c>
      <c r="K337">
        <v>0</v>
      </c>
      <c r="L337">
        <v>0</v>
      </c>
      <c r="M337">
        <v>0</v>
      </c>
      <c r="N337">
        <v>0</v>
      </c>
      <c r="O337">
        <v>0</v>
      </c>
      <c r="P337">
        <v>0</v>
      </c>
      <c r="Q337">
        <v>0</v>
      </c>
      <c r="R337">
        <v>0</v>
      </c>
      <c r="S337">
        <v>0</v>
      </c>
      <c r="T337">
        <f t="shared" ref="T337" si="214">SUM($R337+$S337)</f>
        <v>0</v>
      </c>
      <c r="U337">
        <v>17</v>
      </c>
      <c r="V337">
        <v>18</v>
      </c>
      <c r="W337">
        <v>2</v>
      </c>
      <c r="X337">
        <v>0</v>
      </c>
      <c r="Y337">
        <v>0</v>
      </c>
      <c r="Z337">
        <v>2</v>
      </c>
      <c r="AA337">
        <v>1</v>
      </c>
      <c r="AB337">
        <v>0</v>
      </c>
      <c r="AC337">
        <v>0</v>
      </c>
      <c r="AD337">
        <v>0</v>
      </c>
      <c r="AE337">
        <f t="shared" si="212"/>
        <v>0</v>
      </c>
      <c r="AF337">
        <v>0</v>
      </c>
      <c r="AG337">
        <v>0</v>
      </c>
      <c r="AH337">
        <v>0</v>
      </c>
      <c r="AI337">
        <f t="shared" ref="AI337" si="215">SUM($AF337+$AG337+$AH337)</f>
        <v>0</v>
      </c>
      <c r="AJ337">
        <v>0</v>
      </c>
      <c r="AK337">
        <v>0</v>
      </c>
      <c r="AL337">
        <v>0</v>
      </c>
      <c r="AM337">
        <f t="shared" si="213"/>
        <v>0</v>
      </c>
      <c r="AN337" s="8">
        <f t="shared" si="202"/>
        <v>2</v>
      </c>
      <c r="AO337" s="8">
        <f t="shared" si="195"/>
        <v>1</v>
      </c>
    </row>
    <row r="338" spans="1:41" ht="12.75" customHeight="1" x14ac:dyDescent="0.35">
      <c r="A338" s="6">
        <v>169</v>
      </c>
      <c r="B338" s="6">
        <v>200365</v>
      </c>
      <c r="C338" s="6" t="s">
        <v>660</v>
      </c>
      <c r="D338" s="6" t="s">
        <v>30</v>
      </c>
      <c r="E338" s="6" t="s">
        <v>671</v>
      </c>
      <c r="F338" s="9">
        <v>42917.01</v>
      </c>
      <c r="G338" s="6">
        <v>3</v>
      </c>
      <c r="H338" s="6">
        <v>1</v>
      </c>
      <c r="I338" s="6">
        <v>365</v>
      </c>
      <c r="J338" s="6">
        <v>200</v>
      </c>
      <c r="K338" s="6">
        <v>1</v>
      </c>
      <c r="L338" s="6">
        <v>1</v>
      </c>
      <c r="M338" s="6">
        <v>0</v>
      </c>
      <c r="N338" s="6">
        <v>0</v>
      </c>
      <c r="O338" s="6">
        <v>1</v>
      </c>
      <c r="P338" s="6">
        <v>2</v>
      </c>
      <c r="Q338">
        <v>0</v>
      </c>
      <c r="R338" s="6">
        <v>6</v>
      </c>
      <c r="S338" s="6">
        <v>5</v>
      </c>
      <c r="T338" s="6">
        <v>2</v>
      </c>
      <c r="U338" s="6">
        <v>17</v>
      </c>
      <c r="V338" s="6">
        <v>0</v>
      </c>
      <c r="W338" s="6">
        <v>1</v>
      </c>
      <c r="X338" s="6">
        <v>0</v>
      </c>
      <c r="Y338" s="6">
        <v>0</v>
      </c>
      <c r="Z338" s="6">
        <v>0</v>
      </c>
      <c r="AA338" s="6">
        <v>0</v>
      </c>
      <c r="AB338" s="6">
        <v>0</v>
      </c>
      <c r="AC338" s="6">
        <v>0</v>
      </c>
      <c r="AD338" s="6">
        <v>0</v>
      </c>
      <c r="AE338" s="6">
        <v>0</v>
      </c>
      <c r="AF338" s="6">
        <v>0</v>
      </c>
      <c r="AG338" s="6">
        <v>0</v>
      </c>
      <c r="AH338" s="6">
        <v>0</v>
      </c>
      <c r="AI338" s="6">
        <v>0</v>
      </c>
      <c r="AJ338" s="6">
        <v>0</v>
      </c>
      <c r="AK338" s="6">
        <v>0</v>
      </c>
      <c r="AL338" s="6">
        <v>0</v>
      </c>
      <c r="AM338" s="6">
        <v>0</v>
      </c>
      <c r="AN338" s="8">
        <f t="shared" si="202"/>
        <v>1</v>
      </c>
      <c r="AO338" s="8">
        <f t="shared" si="195"/>
        <v>2</v>
      </c>
    </row>
    <row r="339" spans="1:41" ht="12.75" customHeight="1" x14ac:dyDescent="0.35">
      <c r="A339" s="6">
        <v>169</v>
      </c>
      <c r="B339" s="6">
        <v>200365</v>
      </c>
      <c r="C339" s="6" t="s">
        <v>660</v>
      </c>
      <c r="D339" s="6" t="s">
        <v>30</v>
      </c>
      <c r="F339" s="9">
        <v>42918.01</v>
      </c>
      <c r="G339">
        <v>0</v>
      </c>
      <c r="H339">
        <v>0</v>
      </c>
      <c r="I339">
        <v>200</v>
      </c>
      <c r="J339">
        <v>365</v>
      </c>
      <c r="K339">
        <v>0</v>
      </c>
      <c r="L339">
        <v>0</v>
      </c>
      <c r="M339">
        <v>0</v>
      </c>
      <c r="N339">
        <v>0</v>
      </c>
      <c r="O339">
        <v>0</v>
      </c>
      <c r="P339">
        <v>0</v>
      </c>
      <c r="Q339">
        <v>0</v>
      </c>
      <c r="R339" s="6">
        <v>6</v>
      </c>
      <c r="S339" s="6">
        <v>5</v>
      </c>
      <c r="T339" s="6">
        <v>2</v>
      </c>
      <c r="U339" s="6">
        <v>0</v>
      </c>
      <c r="V339" s="6">
        <v>18</v>
      </c>
      <c r="W339" s="6">
        <v>1</v>
      </c>
      <c r="X339" s="6">
        <v>0</v>
      </c>
      <c r="Y339" s="6">
        <v>0</v>
      </c>
      <c r="Z339" s="6">
        <v>0</v>
      </c>
      <c r="AA339" s="6">
        <v>0</v>
      </c>
      <c r="AB339" s="6">
        <v>0</v>
      </c>
      <c r="AC339" s="6">
        <v>0</v>
      </c>
      <c r="AD339" s="6">
        <v>0</v>
      </c>
      <c r="AE339" s="6">
        <v>0</v>
      </c>
      <c r="AF339" s="6">
        <v>0</v>
      </c>
      <c r="AG339" s="6">
        <v>0</v>
      </c>
      <c r="AH339" s="6">
        <v>0</v>
      </c>
      <c r="AI339" s="6">
        <v>0</v>
      </c>
      <c r="AJ339" s="6">
        <v>0</v>
      </c>
      <c r="AK339" s="6">
        <v>0</v>
      </c>
      <c r="AL339" s="6">
        <v>0</v>
      </c>
      <c r="AM339" s="6">
        <v>0</v>
      </c>
      <c r="AN339" s="8">
        <f t="shared" si="202"/>
        <v>1</v>
      </c>
      <c r="AO339" s="8">
        <f t="shared" si="195"/>
        <v>2</v>
      </c>
    </row>
    <row r="340" spans="1:41" ht="12.75" customHeight="1" x14ac:dyDescent="0.35">
      <c r="A340" s="6">
        <v>170</v>
      </c>
      <c r="B340">
        <v>200365</v>
      </c>
      <c r="C340" s="6" t="s">
        <v>660</v>
      </c>
      <c r="D340" s="6" t="s">
        <v>30</v>
      </c>
      <c r="E340" s="6" t="s">
        <v>674</v>
      </c>
      <c r="F340" s="9">
        <v>43101.06</v>
      </c>
      <c r="G340" s="6">
        <v>4.4000000000000004</v>
      </c>
      <c r="H340" s="6">
        <v>2</v>
      </c>
      <c r="I340" s="6">
        <v>365</v>
      </c>
      <c r="J340" s="6">
        <v>200</v>
      </c>
      <c r="K340" s="6">
        <v>3</v>
      </c>
      <c r="L340" s="6">
        <v>0</v>
      </c>
      <c r="M340" s="6">
        <v>1</v>
      </c>
      <c r="N340" s="6">
        <v>0</v>
      </c>
      <c r="O340" s="6">
        <v>1</v>
      </c>
      <c r="P340" s="6">
        <v>1</v>
      </c>
      <c r="Q340">
        <v>0</v>
      </c>
      <c r="R340" s="6">
        <v>6</v>
      </c>
      <c r="S340" s="6">
        <v>5</v>
      </c>
      <c r="T340" s="6">
        <v>2</v>
      </c>
      <c r="U340" s="6">
        <v>0</v>
      </c>
      <c r="V340" s="6">
        <v>18</v>
      </c>
      <c r="W340" s="6">
        <v>1</v>
      </c>
      <c r="X340" s="6">
        <v>0</v>
      </c>
      <c r="Y340" s="6">
        <v>0</v>
      </c>
      <c r="Z340" s="6">
        <v>0</v>
      </c>
      <c r="AA340" s="6">
        <v>0</v>
      </c>
      <c r="AB340" s="6">
        <v>0</v>
      </c>
      <c r="AC340" s="6">
        <v>0</v>
      </c>
      <c r="AD340" s="6">
        <v>0</v>
      </c>
      <c r="AE340" s="6">
        <v>0</v>
      </c>
      <c r="AF340" s="6">
        <v>3</v>
      </c>
      <c r="AG340" s="6">
        <v>0</v>
      </c>
      <c r="AH340" s="6">
        <v>0.1</v>
      </c>
      <c r="AI340" s="6">
        <v>2</v>
      </c>
      <c r="AJ340" s="6">
        <v>0</v>
      </c>
      <c r="AK340" s="6">
        <v>0</v>
      </c>
      <c r="AL340" s="6">
        <v>0</v>
      </c>
      <c r="AM340" s="6">
        <v>0</v>
      </c>
      <c r="AN340" s="8">
        <f t="shared" si="202"/>
        <v>1</v>
      </c>
      <c r="AO340" s="8">
        <f t="shared" si="195"/>
        <v>4</v>
      </c>
    </row>
    <row r="341" spans="1:41" ht="12.75" customHeight="1" x14ac:dyDescent="0.35">
      <c r="A341" s="6">
        <v>170</v>
      </c>
      <c r="B341" s="6">
        <v>200365</v>
      </c>
      <c r="C341" s="6" t="s">
        <v>660</v>
      </c>
      <c r="D341" s="6" t="s">
        <v>30</v>
      </c>
      <c r="F341" s="9">
        <v>43102.06</v>
      </c>
      <c r="G341">
        <v>0</v>
      </c>
      <c r="H341">
        <v>0</v>
      </c>
      <c r="I341">
        <v>200</v>
      </c>
      <c r="J341">
        <v>365</v>
      </c>
      <c r="K341">
        <v>0</v>
      </c>
      <c r="L341">
        <v>0</v>
      </c>
      <c r="M341">
        <v>0</v>
      </c>
      <c r="N341">
        <v>0</v>
      </c>
      <c r="O341">
        <v>0</v>
      </c>
      <c r="P341">
        <v>0</v>
      </c>
      <c r="Q341">
        <v>0</v>
      </c>
      <c r="R341" s="6">
        <v>0</v>
      </c>
      <c r="S341" s="6">
        <v>0</v>
      </c>
      <c r="T341" s="6">
        <v>0</v>
      </c>
      <c r="U341" s="6">
        <v>0</v>
      </c>
      <c r="V341" s="6">
        <v>18</v>
      </c>
      <c r="W341" s="6">
        <v>1</v>
      </c>
      <c r="X341" s="6">
        <v>0</v>
      </c>
      <c r="Y341" s="6">
        <v>0</v>
      </c>
      <c r="Z341" s="6">
        <v>0</v>
      </c>
      <c r="AA341" s="6">
        <v>0</v>
      </c>
      <c r="AB341" s="6">
        <v>0</v>
      </c>
      <c r="AC341" s="6">
        <v>0</v>
      </c>
      <c r="AD341" s="6">
        <v>0</v>
      </c>
      <c r="AE341" s="6">
        <v>0</v>
      </c>
      <c r="AF341" s="6">
        <v>0</v>
      </c>
      <c r="AG341" s="6">
        <v>0</v>
      </c>
      <c r="AH341" s="6">
        <v>0</v>
      </c>
      <c r="AI341" s="6">
        <v>0</v>
      </c>
      <c r="AJ341" s="6">
        <v>0</v>
      </c>
      <c r="AK341" s="6">
        <v>0</v>
      </c>
      <c r="AL341" s="6">
        <v>0</v>
      </c>
      <c r="AM341" s="6">
        <v>0</v>
      </c>
      <c r="AN341" s="8">
        <f t="shared" si="202"/>
        <v>1</v>
      </c>
      <c r="AO341" s="8">
        <f t="shared" si="195"/>
        <v>0</v>
      </c>
    </row>
    <row r="342" spans="1:41" ht="12.75" customHeight="1" x14ac:dyDescent="0.35">
      <c r="A342" s="6">
        <v>171</v>
      </c>
      <c r="B342">
        <v>200365</v>
      </c>
      <c r="C342" s="6" t="s">
        <v>660</v>
      </c>
      <c r="D342" s="6" t="s">
        <v>30</v>
      </c>
      <c r="E342" s="6" t="s">
        <v>675</v>
      </c>
      <c r="F342" s="9">
        <v>43101.07</v>
      </c>
      <c r="G342" s="6">
        <v>4.2</v>
      </c>
      <c r="H342" s="6">
        <v>2</v>
      </c>
      <c r="I342" s="6">
        <v>365</v>
      </c>
      <c r="J342" s="6">
        <v>200</v>
      </c>
      <c r="K342" s="6">
        <v>3</v>
      </c>
      <c r="L342" s="6">
        <v>0</v>
      </c>
      <c r="M342" s="6">
        <v>1</v>
      </c>
      <c r="N342" s="6">
        <v>0</v>
      </c>
      <c r="O342" s="6">
        <v>4</v>
      </c>
      <c r="P342" s="6">
        <v>4</v>
      </c>
      <c r="Q342">
        <v>0</v>
      </c>
      <c r="R342" s="6">
        <v>6</v>
      </c>
      <c r="S342" s="6">
        <v>5</v>
      </c>
      <c r="T342" s="6">
        <v>2</v>
      </c>
      <c r="U342" s="6">
        <v>0</v>
      </c>
      <c r="V342" s="6">
        <v>18</v>
      </c>
      <c r="W342" s="6">
        <v>1</v>
      </c>
      <c r="X342" s="6">
        <v>0</v>
      </c>
      <c r="Y342" s="6">
        <v>0</v>
      </c>
      <c r="Z342" s="6">
        <v>0</v>
      </c>
      <c r="AA342" s="6">
        <v>0</v>
      </c>
      <c r="AB342" s="6">
        <v>0</v>
      </c>
      <c r="AC342" s="6">
        <v>0</v>
      </c>
      <c r="AD342" s="6">
        <v>0</v>
      </c>
      <c r="AE342" s="6">
        <v>0</v>
      </c>
      <c r="AF342" s="6">
        <v>3</v>
      </c>
      <c r="AG342" s="6">
        <v>0</v>
      </c>
      <c r="AH342" s="6">
        <v>0.1</v>
      </c>
      <c r="AI342" s="6">
        <v>2</v>
      </c>
      <c r="AJ342" s="6">
        <v>0</v>
      </c>
      <c r="AK342" s="6">
        <v>0</v>
      </c>
      <c r="AL342" s="6">
        <v>0</v>
      </c>
      <c r="AM342" s="6">
        <v>0</v>
      </c>
      <c r="AN342" s="8">
        <f t="shared" si="202"/>
        <v>1</v>
      </c>
      <c r="AO342" s="8">
        <f t="shared" si="195"/>
        <v>4</v>
      </c>
    </row>
    <row r="343" spans="1:41" ht="12.75" customHeight="1" x14ac:dyDescent="0.35">
      <c r="A343" s="6">
        <v>171</v>
      </c>
      <c r="B343" s="6">
        <v>200365</v>
      </c>
      <c r="C343" s="6" t="s">
        <v>660</v>
      </c>
      <c r="D343" s="6" t="s">
        <v>30</v>
      </c>
      <c r="F343" s="9">
        <v>43102.07</v>
      </c>
      <c r="G343">
        <v>0</v>
      </c>
      <c r="H343">
        <v>0</v>
      </c>
      <c r="I343">
        <v>200</v>
      </c>
      <c r="J343">
        <v>365</v>
      </c>
      <c r="K343">
        <v>0</v>
      </c>
      <c r="L343">
        <v>0</v>
      </c>
      <c r="M343">
        <v>0</v>
      </c>
      <c r="N343">
        <v>0</v>
      </c>
      <c r="O343">
        <v>0</v>
      </c>
      <c r="P343">
        <v>0</v>
      </c>
      <c r="Q343">
        <v>0</v>
      </c>
      <c r="R343" s="6">
        <v>0</v>
      </c>
      <c r="S343" s="6">
        <v>0</v>
      </c>
      <c r="T343" s="6">
        <v>0</v>
      </c>
      <c r="U343" s="6">
        <v>0</v>
      </c>
      <c r="V343" s="6">
        <v>18</v>
      </c>
      <c r="W343" s="6">
        <v>1</v>
      </c>
      <c r="X343" s="6">
        <v>0</v>
      </c>
      <c r="Y343" s="6">
        <v>0</v>
      </c>
      <c r="Z343" s="6">
        <v>0</v>
      </c>
      <c r="AA343" s="6">
        <v>0</v>
      </c>
      <c r="AB343" s="6">
        <v>0</v>
      </c>
      <c r="AC343" s="6">
        <v>0</v>
      </c>
      <c r="AD343" s="6">
        <v>0</v>
      </c>
      <c r="AE343" s="6">
        <v>0</v>
      </c>
      <c r="AF343" s="6">
        <v>0</v>
      </c>
      <c r="AG343" s="6">
        <v>0</v>
      </c>
      <c r="AH343" s="6">
        <v>0</v>
      </c>
      <c r="AI343" s="6">
        <v>0</v>
      </c>
      <c r="AJ343" s="6">
        <v>0</v>
      </c>
      <c r="AK343" s="6">
        <v>0</v>
      </c>
      <c r="AL343" s="6">
        <v>0</v>
      </c>
      <c r="AM343" s="6">
        <v>0</v>
      </c>
      <c r="AN343" s="8">
        <f t="shared" si="202"/>
        <v>1</v>
      </c>
      <c r="AO343" s="8">
        <f t="shared" si="195"/>
        <v>0</v>
      </c>
    </row>
    <row r="344" spans="1:41" ht="12.75" customHeight="1" x14ac:dyDescent="0.35">
      <c r="A344" s="6">
        <v>172</v>
      </c>
      <c r="B344">
        <v>200365</v>
      </c>
      <c r="C344" s="6" t="s">
        <v>660</v>
      </c>
      <c r="D344" s="6" t="s">
        <v>30</v>
      </c>
      <c r="E344" s="6" t="s">
        <v>676</v>
      </c>
      <c r="F344" s="9">
        <v>43101.08</v>
      </c>
      <c r="G344" s="6">
        <v>3</v>
      </c>
      <c r="H344" s="6">
        <v>2</v>
      </c>
      <c r="I344" s="6">
        <v>365</v>
      </c>
      <c r="J344" s="6">
        <v>200</v>
      </c>
      <c r="K344" s="6">
        <v>3</v>
      </c>
      <c r="L344" s="6">
        <v>0</v>
      </c>
      <c r="M344" s="6">
        <v>1</v>
      </c>
      <c r="N344" s="6">
        <v>0</v>
      </c>
      <c r="O344" s="6">
        <v>4</v>
      </c>
      <c r="P344" s="6">
        <v>4</v>
      </c>
      <c r="Q344">
        <v>0</v>
      </c>
      <c r="R344" s="6">
        <v>6</v>
      </c>
      <c r="S344" s="6">
        <v>5</v>
      </c>
      <c r="T344" s="6">
        <v>2</v>
      </c>
      <c r="U344" s="6">
        <v>0</v>
      </c>
      <c r="V344" s="6">
        <v>18</v>
      </c>
      <c r="W344" s="6">
        <v>1</v>
      </c>
      <c r="X344" s="6">
        <v>0</v>
      </c>
      <c r="Y344" s="6">
        <v>0</v>
      </c>
      <c r="Z344" s="6">
        <v>0</v>
      </c>
      <c r="AA344" s="6">
        <v>0</v>
      </c>
      <c r="AB344" s="6">
        <v>0</v>
      </c>
      <c r="AC344" s="6">
        <v>0</v>
      </c>
      <c r="AD344" s="6">
        <v>0</v>
      </c>
      <c r="AE344" s="6">
        <v>0</v>
      </c>
      <c r="AF344" s="6">
        <v>3</v>
      </c>
      <c r="AG344" s="6">
        <v>0</v>
      </c>
      <c r="AH344" s="6">
        <v>0.1</v>
      </c>
      <c r="AI344" s="6">
        <v>2</v>
      </c>
      <c r="AJ344" s="6">
        <v>0</v>
      </c>
      <c r="AK344" s="6">
        <v>0</v>
      </c>
      <c r="AL344" s="6">
        <v>0</v>
      </c>
      <c r="AM344" s="6">
        <v>0</v>
      </c>
      <c r="AN344" s="8">
        <f t="shared" si="202"/>
        <v>1</v>
      </c>
      <c r="AO344" s="8">
        <f t="shared" si="195"/>
        <v>4</v>
      </c>
    </row>
    <row r="345" spans="1:41" ht="12.75" customHeight="1" x14ac:dyDescent="0.35">
      <c r="A345" s="6">
        <v>172</v>
      </c>
      <c r="B345" s="6">
        <v>200365</v>
      </c>
      <c r="C345" s="6" t="s">
        <v>660</v>
      </c>
      <c r="D345" s="6" t="s">
        <v>30</v>
      </c>
      <c r="F345" s="9">
        <v>43102.080000000002</v>
      </c>
      <c r="G345">
        <v>0</v>
      </c>
      <c r="H345">
        <v>0</v>
      </c>
      <c r="I345">
        <v>200</v>
      </c>
      <c r="J345">
        <v>365</v>
      </c>
      <c r="K345">
        <v>0</v>
      </c>
      <c r="L345">
        <v>0</v>
      </c>
      <c r="M345">
        <v>0</v>
      </c>
      <c r="N345">
        <v>0</v>
      </c>
      <c r="O345">
        <v>0</v>
      </c>
      <c r="P345">
        <v>0</v>
      </c>
      <c r="Q345">
        <v>0</v>
      </c>
      <c r="R345" s="6">
        <v>0</v>
      </c>
      <c r="S345" s="6">
        <v>0</v>
      </c>
      <c r="T345" s="6">
        <v>0</v>
      </c>
      <c r="U345" s="6">
        <v>0</v>
      </c>
      <c r="V345" s="6">
        <v>18</v>
      </c>
      <c r="W345" s="6">
        <v>1</v>
      </c>
      <c r="X345" s="6">
        <v>0</v>
      </c>
      <c r="Y345" s="6">
        <v>0</v>
      </c>
      <c r="Z345" s="6">
        <v>0</v>
      </c>
      <c r="AA345" s="6">
        <v>0</v>
      </c>
      <c r="AB345" s="6">
        <v>0</v>
      </c>
      <c r="AC345" s="6">
        <v>0</v>
      </c>
      <c r="AD345" s="6">
        <v>0</v>
      </c>
      <c r="AE345" s="6">
        <v>0</v>
      </c>
      <c r="AF345" s="6">
        <v>0</v>
      </c>
      <c r="AG345" s="6">
        <v>0</v>
      </c>
      <c r="AH345" s="6">
        <v>0</v>
      </c>
      <c r="AI345" s="6">
        <v>0</v>
      </c>
      <c r="AJ345" s="6">
        <v>0</v>
      </c>
      <c r="AK345" s="6">
        <v>0</v>
      </c>
      <c r="AL345" s="6">
        <v>0</v>
      </c>
      <c r="AM345" s="6">
        <v>0</v>
      </c>
      <c r="AN345" s="8">
        <f t="shared" si="202"/>
        <v>1</v>
      </c>
      <c r="AO345" s="8">
        <f t="shared" si="195"/>
        <v>0</v>
      </c>
    </row>
    <row r="346" spans="1:41" ht="12.75" customHeight="1" x14ac:dyDescent="0.35">
      <c r="A346" s="6">
        <v>173</v>
      </c>
      <c r="B346" s="6">
        <v>200365</v>
      </c>
      <c r="C346" s="6" t="s">
        <v>660</v>
      </c>
      <c r="D346" s="6" t="s">
        <v>30</v>
      </c>
      <c r="E346" s="6" t="s">
        <v>677</v>
      </c>
      <c r="F346" s="9">
        <v>43658</v>
      </c>
      <c r="G346" s="6">
        <v>3</v>
      </c>
      <c r="H346" s="6">
        <v>2</v>
      </c>
      <c r="I346" s="6">
        <v>365</v>
      </c>
      <c r="J346" s="6">
        <v>200</v>
      </c>
      <c r="K346" s="6">
        <v>1</v>
      </c>
      <c r="L346" s="6">
        <v>1</v>
      </c>
      <c r="M346" s="6">
        <v>1</v>
      </c>
      <c r="N346" s="6">
        <v>0</v>
      </c>
      <c r="O346" s="6">
        <v>1</v>
      </c>
      <c r="P346" s="6">
        <v>4</v>
      </c>
      <c r="Q346">
        <v>0</v>
      </c>
      <c r="R346" s="6">
        <v>6</v>
      </c>
      <c r="S346" s="6">
        <v>5</v>
      </c>
      <c r="T346" s="6">
        <v>2</v>
      </c>
      <c r="U346" s="6">
        <v>17</v>
      </c>
      <c r="V346" s="6">
        <v>18</v>
      </c>
      <c r="W346" s="6">
        <v>2</v>
      </c>
      <c r="X346" s="6">
        <v>0</v>
      </c>
      <c r="Y346" s="6">
        <v>0</v>
      </c>
      <c r="Z346" s="6">
        <v>0</v>
      </c>
      <c r="AA346" s="6">
        <v>0</v>
      </c>
      <c r="AB346" s="6">
        <v>0</v>
      </c>
      <c r="AC346" s="6">
        <v>0</v>
      </c>
      <c r="AD346" s="6">
        <v>0</v>
      </c>
      <c r="AE346" s="6">
        <v>0</v>
      </c>
      <c r="AF346" s="6">
        <v>0</v>
      </c>
      <c r="AG346" s="6">
        <v>0</v>
      </c>
      <c r="AH346" s="6">
        <v>0</v>
      </c>
      <c r="AI346" s="6">
        <v>0</v>
      </c>
      <c r="AJ346" s="6">
        <v>0</v>
      </c>
      <c r="AK346" s="6">
        <v>0</v>
      </c>
      <c r="AL346" s="6">
        <v>0</v>
      </c>
      <c r="AM346" s="6">
        <v>0</v>
      </c>
      <c r="AN346" s="8">
        <f t="shared" si="202"/>
        <v>2</v>
      </c>
      <c r="AO346" s="8">
        <f t="shared" si="195"/>
        <v>2</v>
      </c>
    </row>
    <row r="347" spans="1:41" ht="12.75" customHeight="1" x14ac:dyDescent="0.35">
      <c r="A347" s="6">
        <v>173</v>
      </c>
      <c r="B347">
        <v>200365</v>
      </c>
      <c r="C347" s="6" t="s">
        <v>660</v>
      </c>
      <c r="D347" s="6" t="s">
        <v>30</v>
      </c>
      <c r="F347" s="9">
        <v>43659</v>
      </c>
      <c r="G347">
        <v>0</v>
      </c>
      <c r="H347">
        <v>0</v>
      </c>
      <c r="I347">
        <v>200</v>
      </c>
      <c r="J347">
        <v>365</v>
      </c>
      <c r="K347">
        <v>0</v>
      </c>
      <c r="L347">
        <v>0</v>
      </c>
      <c r="M347">
        <v>0</v>
      </c>
      <c r="N347">
        <v>0</v>
      </c>
      <c r="O347">
        <v>0</v>
      </c>
      <c r="P347">
        <v>0</v>
      </c>
      <c r="Q347">
        <v>0</v>
      </c>
      <c r="R347" s="6">
        <v>6</v>
      </c>
      <c r="S347" s="6">
        <v>0</v>
      </c>
      <c r="T347" s="6">
        <v>1</v>
      </c>
      <c r="U347" s="6">
        <v>17</v>
      </c>
      <c r="V347" s="6">
        <v>0</v>
      </c>
      <c r="W347" s="6">
        <v>1</v>
      </c>
      <c r="X347" s="6">
        <v>0</v>
      </c>
      <c r="Y347" s="6">
        <v>0</v>
      </c>
      <c r="Z347" s="6">
        <v>0</v>
      </c>
      <c r="AA347" s="6">
        <v>0</v>
      </c>
      <c r="AB347" s="6">
        <v>0</v>
      </c>
      <c r="AC347" s="6">
        <v>0</v>
      </c>
      <c r="AD347" s="6">
        <v>0</v>
      </c>
      <c r="AE347" s="6">
        <v>0</v>
      </c>
      <c r="AF347" s="6">
        <v>0</v>
      </c>
      <c r="AG347" s="6">
        <v>0</v>
      </c>
      <c r="AH347" s="6">
        <v>0</v>
      </c>
      <c r="AI347" s="6">
        <v>0</v>
      </c>
      <c r="AJ347" s="6">
        <v>0</v>
      </c>
      <c r="AK347" s="6">
        <v>0</v>
      </c>
      <c r="AL347" s="6">
        <v>0</v>
      </c>
      <c r="AM347" s="6">
        <v>0</v>
      </c>
      <c r="AN347" s="8">
        <f t="shared" si="202"/>
        <v>1</v>
      </c>
      <c r="AO347" s="8">
        <f t="shared" si="195"/>
        <v>1</v>
      </c>
    </row>
    <row r="348" spans="1:41" ht="12.75" customHeight="1" x14ac:dyDescent="0.35">
      <c r="A348" s="6">
        <v>174</v>
      </c>
      <c r="B348" s="6">
        <v>200365</v>
      </c>
      <c r="C348" s="6" t="s">
        <v>660</v>
      </c>
      <c r="D348" s="6" t="s">
        <v>30</v>
      </c>
      <c r="E348" s="6" t="s">
        <v>682</v>
      </c>
      <c r="F348" s="9">
        <v>43922</v>
      </c>
      <c r="G348" s="6">
        <v>3</v>
      </c>
      <c r="H348" s="6">
        <v>1</v>
      </c>
      <c r="I348" s="6">
        <v>365</v>
      </c>
      <c r="J348" s="6">
        <v>200</v>
      </c>
      <c r="K348" s="6">
        <v>3</v>
      </c>
      <c r="L348" s="6">
        <v>0</v>
      </c>
      <c r="M348" s="6">
        <v>0</v>
      </c>
      <c r="N348" s="6">
        <v>0</v>
      </c>
      <c r="O348" s="6">
        <v>2</v>
      </c>
      <c r="P348" s="6">
        <v>4</v>
      </c>
      <c r="Q348">
        <v>0</v>
      </c>
      <c r="R348" s="6">
        <v>0</v>
      </c>
      <c r="S348" s="6">
        <v>0</v>
      </c>
      <c r="T348" s="6">
        <v>0</v>
      </c>
      <c r="U348" s="6">
        <v>0</v>
      </c>
      <c r="V348" s="6">
        <v>0</v>
      </c>
      <c r="W348" s="6">
        <v>0</v>
      </c>
      <c r="X348" s="6">
        <v>0</v>
      </c>
      <c r="Y348" s="6">
        <v>0</v>
      </c>
      <c r="Z348" s="6">
        <v>0</v>
      </c>
      <c r="AA348" s="6">
        <v>0</v>
      </c>
      <c r="AB348" s="6">
        <v>0</v>
      </c>
      <c r="AC348" s="6">
        <v>0</v>
      </c>
      <c r="AD348" s="6">
        <v>0</v>
      </c>
      <c r="AE348" s="6">
        <v>0</v>
      </c>
      <c r="AF348" s="6">
        <v>0</v>
      </c>
      <c r="AG348" s="6">
        <v>0</v>
      </c>
      <c r="AH348" s="6">
        <v>0</v>
      </c>
      <c r="AI348" s="6">
        <v>0</v>
      </c>
      <c r="AJ348" s="6">
        <v>0</v>
      </c>
      <c r="AK348" s="6">
        <v>0</v>
      </c>
      <c r="AL348" s="6">
        <v>0</v>
      </c>
      <c r="AM348" s="6">
        <v>0</v>
      </c>
      <c r="AN348" s="8">
        <f t="shared" si="202"/>
        <v>0</v>
      </c>
      <c r="AO348" s="8">
        <f t="shared" si="195"/>
        <v>0</v>
      </c>
    </row>
    <row r="349" spans="1:41" ht="12.75" customHeight="1" x14ac:dyDescent="0.35">
      <c r="A349" s="6">
        <v>174</v>
      </c>
      <c r="B349">
        <v>200365</v>
      </c>
      <c r="C349" s="6" t="s">
        <v>660</v>
      </c>
      <c r="D349" s="6" t="s">
        <v>30</v>
      </c>
      <c r="F349" s="9">
        <v>43923</v>
      </c>
      <c r="G349">
        <v>0</v>
      </c>
      <c r="H349">
        <v>0</v>
      </c>
      <c r="I349">
        <v>200</v>
      </c>
      <c r="J349">
        <v>365</v>
      </c>
      <c r="K349">
        <v>0</v>
      </c>
      <c r="L349">
        <v>0</v>
      </c>
      <c r="M349">
        <v>0</v>
      </c>
      <c r="N349">
        <v>0</v>
      </c>
      <c r="O349">
        <v>0</v>
      </c>
      <c r="P349">
        <v>0</v>
      </c>
      <c r="Q349">
        <v>0</v>
      </c>
      <c r="R349" s="6">
        <v>6</v>
      </c>
      <c r="S349" s="6">
        <v>0</v>
      </c>
      <c r="T349" s="6">
        <v>1</v>
      </c>
      <c r="U349" s="6">
        <v>0</v>
      </c>
      <c r="V349" s="6">
        <v>0</v>
      </c>
      <c r="W349" s="6">
        <v>0</v>
      </c>
      <c r="X349" s="6">
        <v>0</v>
      </c>
      <c r="Y349" s="6">
        <v>0</v>
      </c>
      <c r="Z349" s="6">
        <v>0</v>
      </c>
      <c r="AA349" s="6">
        <v>0</v>
      </c>
      <c r="AB349" s="6">
        <v>0</v>
      </c>
      <c r="AC349" s="6">
        <v>0</v>
      </c>
      <c r="AD349" s="6">
        <v>0</v>
      </c>
      <c r="AE349" s="6">
        <v>0</v>
      </c>
      <c r="AF349" s="6">
        <v>0</v>
      </c>
      <c r="AG349" s="6">
        <v>0</v>
      </c>
      <c r="AH349" s="6">
        <v>0</v>
      </c>
      <c r="AI349" s="6">
        <v>0</v>
      </c>
      <c r="AJ349" s="6">
        <v>0</v>
      </c>
      <c r="AK349" s="6">
        <v>0</v>
      </c>
      <c r="AL349" s="6">
        <v>0</v>
      </c>
      <c r="AM349" s="6">
        <v>0</v>
      </c>
      <c r="AN349" s="8">
        <f t="shared" si="202"/>
        <v>0</v>
      </c>
      <c r="AO349" s="8">
        <f t="shared" si="195"/>
        <v>1</v>
      </c>
    </row>
    <row r="350" spans="1:41" ht="12.75" customHeight="1" x14ac:dyDescent="0.35">
      <c r="A350" s="6">
        <v>175</v>
      </c>
      <c r="B350" s="6">
        <v>200710</v>
      </c>
      <c r="C350" s="6" t="s">
        <v>660</v>
      </c>
      <c r="D350" s="6" t="s">
        <v>326</v>
      </c>
      <c r="E350" s="6" t="s">
        <v>683</v>
      </c>
      <c r="F350" s="9">
        <v>43831</v>
      </c>
      <c r="G350" s="6">
        <v>3</v>
      </c>
      <c r="H350" s="6">
        <v>1</v>
      </c>
      <c r="I350" s="6">
        <v>710</v>
      </c>
      <c r="J350" s="6">
        <v>200</v>
      </c>
      <c r="K350" s="6">
        <v>2</v>
      </c>
      <c r="L350" s="6">
        <v>0</v>
      </c>
      <c r="M350" s="6">
        <v>1</v>
      </c>
      <c r="N350" s="6">
        <v>0</v>
      </c>
      <c r="O350" s="6">
        <v>1</v>
      </c>
      <c r="P350" s="6">
        <v>3</v>
      </c>
      <c r="Q350">
        <v>0</v>
      </c>
      <c r="R350" s="6">
        <v>0</v>
      </c>
      <c r="S350" s="6">
        <v>0</v>
      </c>
      <c r="T350" s="6">
        <v>0</v>
      </c>
      <c r="U350" s="6">
        <v>0</v>
      </c>
      <c r="V350" s="6">
        <v>0</v>
      </c>
      <c r="W350" s="6">
        <v>0</v>
      </c>
      <c r="X350" s="6">
        <v>0</v>
      </c>
      <c r="Y350" s="6">
        <v>0</v>
      </c>
      <c r="Z350" s="6">
        <v>0</v>
      </c>
      <c r="AA350" s="6">
        <v>0</v>
      </c>
      <c r="AB350" s="6">
        <v>0</v>
      </c>
      <c r="AC350" s="6">
        <v>0</v>
      </c>
      <c r="AD350" s="6">
        <v>0</v>
      </c>
      <c r="AE350" s="6">
        <v>0</v>
      </c>
      <c r="AF350" s="6">
        <v>0</v>
      </c>
      <c r="AG350" s="6">
        <v>0</v>
      </c>
      <c r="AH350" s="6">
        <v>0.1</v>
      </c>
      <c r="AI350" s="6">
        <v>1</v>
      </c>
      <c r="AJ350" s="6">
        <v>0</v>
      </c>
      <c r="AK350" s="6">
        <v>0</v>
      </c>
      <c r="AL350" s="6">
        <v>0</v>
      </c>
      <c r="AM350" s="6">
        <v>0</v>
      </c>
      <c r="AN350" s="8">
        <f t="shared" si="202"/>
        <v>0</v>
      </c>
      <c r="AO350" s="8">
        <f t="shared" si="195"/>
        <v>1</v>
      </c>
    </row>
    <row r="351" spans="1:41" ht="12.75" customHeight="1" x14ac:dyDescent="0.35">
      <c r="A351" s="6">
        <v>175</v>
      </c>
      <c r="B351" s="6">
        <v>200710</v>
      </c>
      <c r="C351" s="6" t="s">
        <v>660</v>
      </c>
      <c r="D351" s="6" t="s">
        <v>326</v>
      </c>
      <c r="F351" s="9">
        <v>43832</v>
      </c>
      <c r="G351" s="6">
        <v>0</v>
      </c>
      <c r="H351" s="6">
        <v>0</v>
      </c>
      <c r="I351" s="6">
        <v>200</v>
      </c>
      <c r="J351" s="6">
        <v>710</v>
      </c>
      <c r="K351" s="6">
        <v>0</v>
      </c>
      <c r="L351" s="6">
        <v>0</v>
      </c>
      <c r="M351" s="6">
        <v>0</v>
      </c>
      <c r="N351" s="6">
        <v>0</v>
      </c>
      <c r="O351" s="6">
        <v>0</v>
      </c>
      <c r="P351" s="6">
        <v>0</v>
      </c>
      <c r="Q351">
        <v>0</v>
      </c>
      <c r="R351" s="6">
        <v>0</v>
      </c>
      <c r="S351" s="6">
        <v>0</v>
      </c>
      <c r="T351" s="6">
        <v>0</v>
      </c>
      <c r="U351" s="6">
        <v>17</v>
      </c>
      <c r="V351" s="6">
        <v>0</v>
      </c>
      <c r="W351" s="6">
        <v>1</v>
      </c>
      <c r="X351" s="6">
        <v>0</v>
      </c>
      <c r="Y351" s="6">
        <v>0</v>
      </c>
      <c r="Z351" s="6">
        <v>0</v>
      </c>
      <c r="AA351" s="6">
        <v>0</v>
      </c>
      <c r="AB351" s="6">
        <v>0</v>
      </c>
      <c r="AC351" s="6">
        <v>0</v>
      </c>
      <c r="AD351" s="6">
        <v>0</v>
      </c>
      <c r="AE351" s="6">
        <v>0</v>
      </c>
      <c r="AF351" s="6">
        <v>0</v>
      </c>
      <c r="AG351" s="6">
        <v>0</v>
      </c>
      <c r="AH351" s="6">
        <v>0.1</v>
      </c>
      <c r="AI351" s="6">
        <v>1</v>
      </c>
      <c r="AJ351" s="6">
        <v>0</v>
      </c>
      <c r="AK351" s="6">
        <v>0</v>
      </c>
      <c r="AL351" s="6">
        <v>0</v>
      </c>
      <c r="AM351" s="6">
        <v>0</v>
      </c>
      <c r="AN351" s="8">
        <f t="shared" si="202"/>
        <v>1</v>
      </c>
      <c r="AO351" s="8">
        <f t="shared" si="195"/>
        <v>1</v>
      </c>
    </row>
    <row r="352" spans="1:41" ht="12.75" customHeight="1" x14ac:dyDescent="0.35">
      <c r="A352" s="6">
        <v>176</v>
      </c>
      <c r="B352" s="6">
        <v>200731</v>
      </c>
      <c r="C352" s="6" t="s">
        <v>660</v>
      </c>
      <c r="D352" s="6" t="s">
        <v>583</v>
      </c>
      <c r="E352" s="6" t="s">
        <v>686</v>
      </c>
      <c r="F352" s="9">
        <v>42867</v>
      </c>
      <c r="G352" s="6">
        <v>4.2</v>
      </c>
      <c r="H352" s="6">
        <v>1</v>
      </c>
      <c r="I352" s="6">
        <v>731</v>
      </c>
      <c r="J352" s="6">
        <v>200</v>
      </c>
      <c r="K352" s="6">
        <v>4</v>
      </c>
      <c r="L352" s="6">
        <v>0</v>
      </c>
      <c r="M352" s="6">
        <v>1</v>
      </c>
      <c r="N352" s="6">
        <v>0</v>
      </c>
      <c r="O352" s="6">
        <v>1</v>
      </c>
      <c r="P352" s="6">
        <v>4</v>
      </c>
      <c r="Q352">
        <v>0</v>
      </c>
      <c r="R352" s="6">
        <v>0</v>
      </c>
      <c r="S352" s="6">
        <v>0</v>
      </c>
      <c r="T352" s="6">
        <v>0</v>
      </c>
      <c r="U352" s="6">
        <v>0</v>
      </c>
      <c r="V352" s="6">
        <v>0</v>
      </c>
      <c r="W352" s="6">
        <v>0</v>
      </c>
      <c r="X352" s="6">
        <v>0</v>
      </c>
      <c r="Y352" s="6">
        <v>0</v>
      </c>
      <c r="Z352" s="6">
        <v>0</v>
      </c>
      <c r="AA352" s="6">
        <v>0</v>
      </c>
      <c r="AB352" s="6">
        <v>0</v>
      </c>
      <c r="AC352" s="6">
        <v>0</v>
      </c>
      <c r="AD352" s="6">
        <v>0</v>
      </c>
      <c r="AE352" s="6">
        <v>0</v>
      </c>
      <c r="AF352" s="6">
        <v>0</v>
      </c>
      <c r="AG352" s="6">
        <v>0</v>
      </c>
      <c r="AH352" s="6">
        <v>0</v>
      </c>
      <c r="AI352" s="6">
        <v>0</v>
      </c>
      <c r="AJ352" s="6">
        <v>0</v>
      </c>
      <c r="AK352" s="6">
        <v>0</v>
      </c>
      <c r="AL352" s="6">
        <v>0</v>
      </c>
      <c r="AM352" s="6">
        <v>0</v>
      </c>
      <c r="AN352" s="8">
        <f t="shared" si="202"/>
        <v>0</v>
      </c>
      <c r="AO352" s="8">
        <f t="shared" si="195"/>
        <v>0</v>
      </c>
    </row>
    <row r="353" spans="1:41" ht="12.75" customHeight="1" x14ac:dyDescent="0.35">
      <c r="A353" s="6">
        <v>176</v>
      </c>
      <c r="B353" s="6">
        <v>200731</v>
      </c>
      <c r="C353" s="6" t="s">
        <v>660</v>
      </c>
      <c r="D353" s="6" t="s">
        <v>583</v>
      </c>
      <c r="F353" s="9">
        <v>42868</v>
      </c>
      <c r="G353" s="6">
        <v>0</v>
      </c>
      <c r="H353" s="6">
        <v>0</v>
      </c>
      <c r="I353" s="6">
        <v>200</v>
      </c>
      <c r="J353" s="6">
        <v>731</v>
      </c>
      <c r="K353" s="6">
        <v>0</v>
      </c>
      <c r="L353" s="6">
        <v>0</v>
      </c>
      <c r="M353" s="6">
        <v>0</v>
      </c>
      <c r="N353" s="6">
        <v>0</v>
      </c>
      <c r="O353" s="6">
        <v>0</v>
      </c>
      <c r="P353" s="6">
        <v>0</v>
      </c>
      <c r="Q353">
        <v>0</v>
      </c>
      <c r="R353" s="6">
        <v>0</v>
      </c>
      <c r="S353" s="6">
        <v>0</v>
      </c>
      <c r="T353" s="6">
        <v>0</v>
      </c>
      <c r="U353" s="6">
        <v>0</v>
      </c>
      <c r="V353" s="6">
        <v>0</v>
      </c>
      <c r="W353" s="6">
        <v>0</v>
      </c>
      <c r="X353" s="6">
        <v>0</v>
      </c>
      <c r="Y353" s="6">
        <v>0</v>
      </c>
      <c r="Z353" s="6">
        <v>0</v>
      </c>
      <c r="AA353" s="6">
        <v>0</v>
      </c>
      <c r="AB353" s="6">
        <v>0</v>
      </c>
      <c r="AC353" s="6">
        <v>0</v>
      </c>
      <c r="AD353" s="6">
        <v>0</v>
      </c>
      <c r="AE353" s="6">
        <v>0</v>
      </c>
      <c r="AF353" s="6">
        <v>0</v>
      </c>
      <c r="AG353" s="6">
        <v>0</v>
      </c>
      <c r="AH353" s="6">
        <v>0</v>
      </c>
      <c r="AI353" s="6">
        <v>0</v>
      </c>
      <c r="AJ353" s="6">
        <v>0</v>
      </c>
      <c r="AK353" s="6">
        <v>0</v>
      </c>
      <c r="AL353" s="6">
        <v>0</v>
      </c>
      <c r="AM353" s="6">
        <v>0</v>
      </c>
      <c r="AN353" s="8">
        <f t="shared" si="202"/>
        <v>0</v>
      </c>
      <c r="AO353" s="8">
        <f t="shared" si="195"/>
        <v>0</v>
      </c>
    </row>
    <row r="354" spans="1:41" ht="12.75" customHeight="1" x14ac:dyDescent="0.35">
      <c r="A354" s="6">
        <v>177</v>
      </c>
      <c r="B354" s="6">
        <v>200731</v>
      </c>
      <c r="C354" s="6" t="s">
        <v>660</v>
      </c>
      <c r="D354" s="6" t="s">
        <v>583</v>
      </c>
      <c r="E354" s="6" t="s">
        <v>688</v>
      </c>
      <c r="F354" s="9">
        <v>43497.02</v>
      </c>
      <c r="G354" s="6">
        <v>3</v>
      </c>
      <c r="H354" s="6">
        <v>1</v>
      </c>
      <c r="I354" s="6">
        <v>731</v>
      </c>
      <c r="J354" s="6">
        <v>200</v>
      </c>
      <c r="K354" s="6">
        <v>3</v>
      </c>
      <c r="L354" s="6">
        <v>0</v>
      </c>
      <c r="M354" s="6">
        <v>0</v>
      </c>
      <c r="N354" s="6">
        <v>0</v>
      </c>
      <c r="O354" s="6">
        <v>1</v>
      </c>
      <c r="P354" s="6">
        <v>3</v>
      </c>
      <c r="Q354">
        <v>0</v>
      </c>
      <c r="R354" s="6">
        <v>0</v>
      </c>
      <c r="S354" s="6">
        <v>0</v>
      </c>
      <c r="T354" s="6">
        <v>0</v>
      </c>
      <c r="U354" s="6">
        <v>0</v>
      </c>
      <c r="V354" s="6">
        <v>0</v>
      </c>
      <c r="W354" s="6">
        <v>0</v>
      </c>
      <c r="X354" s="6">
        <v>0</v>
      </c>
      <c r="Y354" s="6">
        <v>0</v>
      </c>
      <c r="Z354" s="6">
        <v>0</v>
      </c>
      <c r="AA354" s="6">
        <v>0</v>
      </c>
      <c r="AB354" s="6">
        <v>0</v>
      </c>
      <c r="AC354" s="6">
        <v>0</v>
      </c>
      <c r="AD354" s="6">
        <v>0</v>
      </c>
      <c r="AE354" s="6">
        <v>0</v>
      </c>
      <c r="AF354" s="6">
        <v>0</v>
      </c>
      <c r="AG354" s="6">
        <v>0</v>
      </c>
      <c r="AH354" s="6">
        <v>0</v>
      </c>
      <c r="AI354" s="6">
        <v>0</v>
      </c>
      <c r="AJ354" s="6">
        <v>0</v>
      </c>
      <c r="AK354" s="6">
        <v>0</v>
      </c>
      <c r="AL354" s="6">
        <v>0</v>
      </c>
      <c r="AM354" s="6">
        <v>0</v>
      </c>
      <c r="AN354" s="8">
        <f t="shared" si="202"/>
        <v>0</v>
      </c>
      <c r="AO354" s="8">
        <f t="shared" si="195"/>
        <v>0</v>
      </c>
    </row>
    <row r="355" spans="1:41" ht="12.75" customHeight="1" x14ac:dyDescent="0.35">
      <c r="A355" s="6">
        <v>177</v>
      </c>
      <c r="B355" s="6">
        <v>200731</v>
      </c>
      <c r="C355" s="6" t="s">
        <v>660</v>
      </c>
      <c r="D355" s="6" t="s">
        <v>583</v>
      </c>
      <c r="F355" s="9">
        <v>43498.02</v>
      </c>
      <c r="G355" s="6">
        <v>0</v>
      </c>
      <c r="H355" s="6">
        <v>0</v>
      </c>
      <c r="I355" s="6">
        <v>200</v>
      </c>
      <c r="J355" s="6">
        <v>731</v>
      </c>
      <c r="K355" s="6">
        <v>0</v>
      </c>
      <c r="L355" s="6">
        <v>0</v>
      </c>
      <c r="M355" s="6">
        <v>0</v>
      </c>
      <c r="N355" s="6">
        <v>0</v>
      </c>
      <c r="O355" s="6">
        <v>0</v>
      </c>
      <c r="P355" s="6">
        <v>0</v>
      </c>
      <c r="Q355">
        <v>0</v>
      </c>
      <c r="R355" s="6">
        <v>0</v>
      </c>
      <c r="S355" s="6">
        <v>0</v>
      </c>
      <c r="T355" s="6">
        <v>0</v>
      </c>
      <c r="U355" s="6">
        <v>0</v>
      </c>
      <c r="V355" s="6">
        <v>0</v>
      </c>
      <c r="W355" s="6">
        <v>0</v>
      </c>
      <c r="X355" s="6">
        <v>0</v>
      </c>
      <c r="Y355" s="6">
        <v>0</v>
      </c>
      <c r="Z355" s="6">
        <v>0</v>
      </c>
      <c r="AA355" s="6">
        <v>0</v>
      </c>
      <c r="AB355" s="6">
        <v>0</v>
      </c>
      <c r="AC355" s="6">
        <v>0</v>
      </c>
      <c r="AD355" s="6">
        <v>0</v>
      </c>
      <c r="AE355" s="6">
        <v>0</v>
      </c>
      <c r="AF355" s="6">
        <v>0</v>
      </c>
      <c r="AG355" s="6">
        <v>0</v>
      </c>
      <c r="AH355" s="6">
        <v>0</v>
      </c>
      <c r="AI355" s="6">
        <v>0</v>
      </c>
      <c r="AJ355" s="6">
        <v>0</v>
      </c>
      <c r="AK355" s="6">
        <v>0</v>
      </c>
      <c r="AL355" s="6">
        <v>0</v>
      </c>
      <c r="AM355" s="6">
        <v>0</v>
      </c>
      <c r="AN355" s="8">
        <f t="shared" si="202"/>
        <v>0</v>
      </c>
      <c r="AO355" s="8">
        <f t="shared" si="195"/>
        <v>0</v>
      </c>
    </row>
    <row r="356" spans="1:41" ht="12.75" customHeight="1" x14ac:dyDescent="0.35">
      <c r="A356" s="6">
        <v>178</v>
      </c>
      <c r="B356" s="6">
        <v>220365</v>
      </c>
      <c r="C356" s="6" t="s">
        <v>690</v>
      </c>
      <c r="D356" s="6" t="s">
        <v>30</v>
      </c>
      <c r="E356" s="6" t="s">
        <v>691</v>
      </c>
      <c r="F356" s="9">
        <v>42027</v>
      </c>
      <c r="G356" s="6">
        <v>3</v>
      </c>
      <c r="H356" s="6">
        <v>1</v>
      </c>
      <c r="I356" s="6">
        <v>365</v>
      </c>
      <c r="J356" s="6">
        <v>220</v>
      </c>
      <c r="K356" s="6">
        <v>2</v>
      </c>
      <c r="L356" s="6">
        <v>1</v>
      </c>
      <c r="M356" s="6">
        <v>1</v>
      </c>
      <c r="N356" s="6">
        <v>0</v>
      </c>
      <c r="O356" s="6">
        <v>1</v>
      </c>
      <c r="P356" s="6">
        <v>3</v>
      </c>
      <c r="Q356">
        <v>0</v>
      </c>
      <c r="R356">
        <v>6</v>
      </c>
      <c r="S356">
        <v>5</v>
      </c>
      <c r="T356">
        <v>2</v>
      </c>
      <c r="U356">
        <v>17</v>
      </c>
      <c r="V356">
        <v>18</v>
      </c>
      <c r="W356">
        <v>2</v>
      </c>
      <c r="X356">
        <v>0</v>
      </c>
      <c r="Y356">
        <v>0</v>
      </c>
      <c r="Z356">
        <v>0</v>
      </c>
      <c r="AA356">
        <f t="shared" ref="AA356:AA361" si="216">SUM($X356+$Y356+$Z356)</f>
        <v>0</v>
      </c>
      <c r="AB356">
        <v>0</v>
      </c>
      <c r="AC356">
        <v>0</v>
      </c>
      <c r="AD356">
        <v>0</v>
      </c>
      <c r="AE356">
        <f t="shared" ref="AE356:AE361" si="217">SUM($AB356+$AC356+$AD356)</f>
        <v>0</v>
      </c>
      <c r="AF356">
        <v>0</v>
      </c>
      <c r="AG356">
        <v>0</v>
      </c>
      <c r="AH356">
        <v>0</v>
      </c>
      <c r="AI356">
        <f t="shared" ref="AI356:AI361" si="218">SUM($AF356+$AG356+$AH356)</f>
        <v>0</v>
      </c>
      <c r="AJ356">
        <v>15.2</v>
      </c>
      <c r="AK356">
        <v>0</v>
      </c>
      <c r="AL356">
        <v>18.3</v>
      </c>
      <c r="AM356">
        <v>2</v>
      </c>
      <c r="AN356" s="8">
        <f t="shared" si="202"/>
        <v>4</v>
      </c>
      <c r="AO356" s="8">
        <f t="shared" si="195"/>
        <v>2</v>
      </c>
    </row>
    <row r="357" spans="1:41" customFormat="1" x14ac:dyDescent="0.35">
      <c r="A357">
        <v>178</v>
      </c>
      <c r="B357">
        <v>220365</v>
      </c>
      <c r="C357" t="s">
        <v>690</v>
      </c>
      <c r="D357" t="s">
        <v>30</v>
      </c>
      <c r="E357" t="s">
        <v>1562</v>
      </c>
      <c r="F357" s="7">
        <v>42402</v>
      </c>
      <c r="G357">
        <v>0</v>
      </c>
      <c r="H357">
        <v>0</v>
      </c>
      <c r="I357">
        <v>220</v>
      </c>
      <c r="J357">
        <v>365</v>
      </c>
      <c r="K357">
        <v>0</v>
      </c>
      <c r="L357">
        <v>0</v>
      </c>
      <c r="M357">
        <v>0</v>
      </c>
      <c r="N357">
        <v>0</v>
      </c>
      <c r="O357">
        <v>0</v>
      </c>
      <c r="P357">
        <v>0</v>
      </c>
      <c r="Q357">
        <v>0</v>
      </c>
      <c r="R357">
        <v>6</v>
      </c>
      <c r="S357">
        <v>0</v>
      </c>
      <c r="T357">
        <v>1</v>
      </c>
      <c r="U357">
        <v>17</v>
      </c>
      <c r="V357">
        <v>18</v>
      </c>
      <c r="W357">
        <v>2</v>
      </c>
      <c r="X357">
        <v>0</v>
      </c>
      <c r="Y357">
        <v>0</v>
      </c>
      <c r="Z357">
        <v>0</v>
      </c>
      <c r="AA357">
        <f t="shared" si="216"/>
        <v>0</v>
      </c>
      <c r="AB357">
        <v>0</v>
      </c>
      <c r="AC357">
        <v>0</v>
      </c>
      <c r="AD357">
        <v>0</v>
      </c>
      <c r="AE357">
        <f t="shared" si="217"/>
        <v>0</v>
      </c>
      <c r="AF357">
        <v>0</v>
      </c>
      <c r="AG357">
        <v>0</v>
      </c>
      <c r="AH357">
        <v>0</v>
      </c>
      <c r="AI357">
        <f t="shared" si="218"/>
        <v>0</v>
      </c>
      <c r="AJ357">
        <v>0</v>
      </c>
      <c r="AK357">
        <v>0</v>
      </c>
      <c r="AL357">
        <v>0</v>
      </c>
      <c r="AM357">
        <f t="shared" ref="AM357:AM361" si="219">SUM($AJ357+$AK357+$AL357)</f>
        <v>0</v>
      </c>
      <c r="AN357" s="8">
        <f t="shared" si="202"/>
        <v>2</v>
      </c>
      <c r="AO357" s="8">
        <f t="shared" si="195"/>
        <v>1</v>
      </c>
    </row>
    <row r="358" spans="1:41" ht="12.75" customHeight="1" x14ac:dyDescent="0.35">
      <c r="A358" s="6">
        <v>179</v>
      </c>
      <c r="B358" s="6">
        <v>220365</v>
      </c>
      <c r="C358" s="6" t="s">
        <v>690</v>
      </c>
      <c r="D358" s="6" t="s">
        <v>30</v>
      </c>
      <c r="E358" s="6" t="s">
        <v>695</v>
      </c>
      <c r="F358" s="9">
        <v>42101.01</v>
      </c>
      <c r="G358" s="6">
        <v>4.2</v>
      </c>
      <c r="H358" s="6">
        <v>1</v>
      </c>
      <c r="I358" s="6">
        <v>365</v>
      </c>
      <c r="J358" s="6">
        <v>220</v>
      </c>
      <c r="K358" s="6">
        <v>4</v>
      </c>
      <c r="L358" s="6">
        <v>1</v>
      </c>
      <c r="M358" s="6">
        <v>1</v>
      </c>
      <c r="N358" s="6">
        <v>0</v>
      </c>
      <c r="O358" s="6">
        <v>1</v>
      </c>
      <c r="P358" s="6">
        <v>5</v>
      </c>
      <c r="Q358">
        <v>0</v>
      </c>
      <c r="R358">
        <v>0</v>
      </c>
      <c r="S358">
        <v>0</v>
      </c>
      <c r="T358">
        <f t="shared" ref="T358" si="220">SUM($R358+$S358)</f>
        <v>0</v>
      </c>
      <c r="U358">
        <v>17</v>
      </c>
      <c r="V358">
        <v>18</v>
      </c>
      <c r="W358">
        <v>2</v>
      </c>
      <c r="X358">
        <v>0</v>
      </c>
      <c r="Y358">
        <v>0</v>
      </c>
      <c r="Z358">
        <v>0</v>
      </c>
      <c r="AA358">
        <f t="shared" si="216"/>
        <v>0</v>
      </c>
      <c r="AB358">
        <v>0</v>
      </c>
      <c r="AC358">
        <v>0</v>
      </c>
      <c r="AD358">
        <v>0</v>
      </c>
      <c r="AE358">
        <f t="shared" si="217"/>
        <v>0</v>
      </c>
      <c r="AF358">
        <v>0</v>
      </c>
      <c r="AG358">
        <v>0</v>
      </c>
      <c r="AH358">
        <v>0</v>
      </c>
      <c r="AI358">
        <f t="shared" si="218"/>
        <v>0</v>
      </c>
      <c r="AJ358">
        <v>0</v>
      </c>
      <c r="AK358">
        <v>0</v>
      </c>
      <c r="AL358">
        <v>0</v>
      </c>
      <c r="AM358">
        <f t="shared" si="219"/>
        <v>0</v>
      </c>
      <c r="AN358" s="8">
        <f t="shared" si="202"/>
        <v>2</v>
      </c>
      <c r="AO358" s="8">
        <f t="shared" si="195"/>
        <v>0</v>
      </c>
    </row>
    <row r="359" spans="1:41" customFormat="1" x14ac:dyDescent="0.35">
      <c r="A359">
        <v>179</v>
      </c>
      <c r="B359">
        <v>220365</v>
      </c>
      <c r="C359" t="s">
        <v>690</v>
      </c>
      <c r="D359" t="s">
        <v>30</v>
      </c>
      <c r="E359" t="s">
        <v>1562</v>
      </c>
      <c r="F359" s="7">
        <v>42461</v>
      </c>
      <c r="G359">
        <v>0</v>
      </c>
      <c r="H359">
        <v>0</v>
      </c>
      <c r="I359">
        <v>220</v>
      </c>
      <c r="J359">
        <v>365</v>
      </c>
      <c r="K359">
        <v>0</v>
      </c>
      <c r="L359">
        <v>0</v>
      </c>
      <c r="M359">
        <v>0</v>
      </c>
      <c r="N359">
        <v>0</v>
      </c>
      <c r="O359">
        <v>0</v>
      </c>
      <c r="P359">
        <v>0</v>
      </c>
      <c r="Q359">
        <v>0</v>
      </c>
      <c r="R359">
        <v>6</v>
      </c>
      <c r="S359">
        <v>0</v>
      </c>
      <c r="T359">
        <v>1</v>
      </c>
      <c r="U359">
        <v>17</v>
      </c>
      <c r="V359">
        <v>18</v>
      </c>
      <c r="W359">
        <v>2</v>
      </c>
      <c r="X359">
        <v>0</v>
      </c>
      <c r="Y359">
        <v>0</v>
      </c>
      <c r="Z359">
        <v>0</v>
      </c>
      <c r="AA359">
        <f t="shared" si="216"/>
        <v>0</v>
      </c>
      <c r="AB359">
        <v>0</v>
      </c>
      <c r="AC359">
        <v>0</v>
      </c>
      <c r="AD359">
        <v>0</v>
      </c>
      <c r="AE359">
        <f t="shared" si="217"/>
        <v>0</v>
      </c>
      <c r="AF359">
        <v>0</v>
      </c>
      <c r="AG359">
        <v>0</v>
      </c>
      <c r="AH359">
        <v>0</v>
      </c>
      <c r="AI359">
        <f t="shared" si="218"/>
        <v>0</v>
      </c>
      <c r="AJ359">
        <v>0</v>
      </c>
      <c r="AK359">
        <v>0</v>
      </c>
      <c r="AL359">
        <v>0</v>
      </c>
      <c r="AM359">
        <f t="shared" si="219"/>
        <v>0</v>
      </c>
      <c r="AN359" s="8">
        <f t="shared" si="202"/>
        <v>2</v>
      </c>
      <c r="AO359" s="8">
        <f t="shared" si="195"/>
        <v>1</v>
      </c>
    </row>
    <row r="360" spans="1:41" ht="12.75" customHeight="1" x14ac:dyDescent="0.35">
      <c r="A360" s="6">
        <v>180</v>
      </c>
      <c r="B360" s="6">
        <v>220365</v>
      </c>
      <c r="C360" s="6" t="s">
        <v>690</v>
      </c>
      <c r="D360" s="6" t="s">
        <v>30</v>
      </c>
      <c r="E360" s="6" t="s">
        <v>698</v>
      </c>
      <c r="F360" s="9">
        <v>42716.01</v>
      </c>
      <c r="G360" s="6">
        <v>3</v>
      </c>
      <c r="H360" s="6">
        <v>1</v>
      </c>
      <c r="I360" s="6">
        <v>365</v>
      </c>
      <c r="J360" s="6">
        <v>220</v>
      </c>
      <c r="K360" s="6">
        <v>2</v>
      </c>
      <c r="L360" s="6">
        <v>1</v>
      </c>
      <c r="M360" s="6">
        <v>1</v>
      </c>
      <c r="N360" s="6">
        <v>0</v>
      </c>
      <c r="O360" s="6">
        <v>2</v>
      </c>
      <c r="P360" s="6">
        <v>3</v>
      </c>
      <c r="Q360">
        <v>0</v>
      </c>
      <c r="R360">
        <v>6</v>
      </c>
      <c r="S360">
        <v>5</v>
      </c>
      <c r="T360">
        <v>2</v>
      </c>
      <c r="U360">
        <v>17</v>
      </c>
      <c r="V360">
        <v>18</v>
      </c>
      <c r="W360">
        <v>2</v>
      </c>
      <c r="X360">
        <v>0</v>
      </c>
      <c r="Y360">
        <v>0</v>
      </c>
      <c r="Z360">
        <v>0</v>
      </c>
      <c r="AA360">
        <f t="shared" si="216"/>
        <v>0</v>
      </c>
      <c r="AB360">
        <v>0</v>
      </c>
      <c r="AC360">
        <v>0</v>
      </c>
      <c r="AD360">
        <v>0</v>
      </c>
      <c r="AE360">
        <f t="shared" si="217"/>
        <v>0</v>
      </c>
      <c r="AF360">
        <v>0</v>
      </c>
      <c r="AG360">
        <v>0</v>
      </c>
      <c r="AH360">
        <v>0</v>
      </c>
      <c r="AI360">
        <f t="shared" si="218"/>
        <v>0</v>
      </c>
      <c r="AJ360">
        <v>0</v>
      </c>
      <c r="AK360">
        <v>0</v>
      </c>
      <c r="AL360">
        <v>0</v>
      </c>
      <c r="AM360">
        <f t="shared" si="219"/>
        <v>0</v>
      </c>
      <c r="AN360" s="8">
        <f t="shared" si="202"/>
        <v>2</v>
      </c>
      <c r="AO360" s="8">
        <f t="shared" si="195"/>
        <v>2</v>
      </c>
    </row>
    <row r="361" spans="1:41" customFormat="1" x14ac:dyDescent="0.35">
      <c r="A361">
        <v>180</v>
      </c>
      <c r="B361">
        <v>220365</v>
      </c>
      <c r="C361" t="s">
        <v>690</v>
      </c>
      <c r="D361" t="s">
        <v>30</v>
      </c>
      <c r="E361" t="s">
        <v>1562</v>
      </c>
      <c r="F361" s="7">
        <v>42702</v>
      </c>
      <c r="G361">
        <v>0</v>
      </c>
      <c r="H361">
        <v>0</v>
      </c>
      <c r="I361">
        <v>220</v>
      </c>
      <c r="J361">
        <v>365</v>
      </c>
      <c r="K361">
        <v>0</v>
      </c>
      <c r="L361">
        <v>0</v>
      </c>
      <c r="M361">
        <v>0</v>
      </c>
      <c r="N361">
        <v>0</v>
      </c>
      <c r="O361">
        <v>0</v>
      </c>
      <c r="P361">
        <v>0</v>
      </c>
      <c r="Q361">
        <v>0</v>
      </c>
      <c r="R361">
        <v>6</v>
      </c>
      <c r="S361">
        <v>5</v>
      </c>
      <c r="T361">
        <v>2</v>
      </c>
      <c r="U361">
        <v>17</v>
      </c>
      <c r="V361">
        <v>18</v>
      </c>
      <c r="W361">
        <v>2</v>
      </c>
      <c r="X361">
        <v>0</v>
      </c>
      <c r="Y361">
        <v>0</v>
      </c>
      <c r="Z361">
        <v>0</v>
      </c>
      <c r="AA361">
        <f t="shared" si="216"/>
        <v>0</v>
      </c>
      <c r="AB361">
        <v>0</v>
      </c>
      <c r="AC361">
        <v>0</v>
      </c>
      <c r="AD361">
        <v>0</v>
      </c>
      <c r="AE361">
        <f t="shared" si="217"/>
        <v>0</v>
      </c>
      <c r="AF361">
        <v>0</v>
      </c>
      <c r="AG361">
        <v>0</v>
      </c>
      <c r="AH361">
        <v>0</v>
      </c>
      <c r="AI361">
        <f t="shared" si="218"/>
        <v>0</v>
      </c>
      <c r="AJ361">
        <v>0</v>
      </c>
      <c r="AK361">
        <v>0</v>
      </c>
      <c r="AL361">
        <v>0</v>
      </c>
      <c r="AM361">
        <f t="shared" si="219"/>
        <v>0</v>
      </c>
      <c r="AN361" s="8">
        <f t="shared" si="202"/>
        <v>2</v>
      </c>
      <c r="AO361" s="8">
        <f t="shared" si="195"/>
        <v>2</v>
      </c>
    </row>
    <row r="362" spans="1:41" ht="12.75" customHeight="1" x14ac:dyDescent="0.35">
      <c r="A362" s="6">
        <v>181</v>
      </c>
      <c r="B362" s="6">
        <v>220731</v>
      </c>
      <c r="C362" s="6" t="s">
        <v>690</v>
      </c>
      <c r="D362" s="6" t="s">
        <v>583</v>
      </c>
      <c r="E362" s="6" t="s">
        <v>702</v>
      </c>
      <c r="F362" s="9">
        <v>43497</v>
      </c>
      <c r="G362" s="6">
        <v>3</v>
      </c>
      <c r="H362" s="6">
        <v>1</v>
      </c>
      <c r="I362" s="6">
        <v>731</v>
      </c>
      <c r="J362" s="6">
        <v>220</v>
      </c>
      <c r="K362" s="6">
        <v>3</v>
      </c>
      <c r="L362" s="6">
        <v>0</v>
      </c>
      <c r="M362" s="6">
        <v>0</v>
      </c>
      <c r="N362" s="6">
        <v>0</v>
      </c>
      <c r="O362" s="6">
        <v>1</v>
      </c>
      <c r="P362" s="6">
        <v>3</v>
      </c>
      <c r="Q362">
        <v>0</v>
      </c>
      <c r="R362" s="6">
        <v>0</v>
      </c>
      <c r="S362" s="6">
        <v>0</v>
      </c>
      <c r="T362" s="6">
        <v>0</v>
      </c>
      <c r="U362" s="6">
        <v>0</v>
      </c>
      <c r="V362" s="6">
        <v>0</v>
      </c>
      <c r="W362" s="6">
        <v>0</v>
      </c>
      <c r="X362" s="6">
        <v>0</v>
      </c>
      <c r="Y362" s="6">
        <v>0</v>
      </c>
      <c r="Z362" s="6">
        <v>0</v>
      </c>
      <c r="AA362" s="6">
        <v>0</v>
      </c>
      <c r="AB362" s="6">
        <v>0</v>
      </c>
      <c r="AC362" s="6">
        <v>0</v>
      </c>
      <c r="AD362" s="6">
        <v>0</v>
      </c>
      <c r="AE362" s="6">
        <v>0</v>
      </c>
      <c r="AF362" s="6">
        <v>0</v>
      </c>
      <c r="AG362" s="6">
        <v>0</v>
      </c>
      <c r="AH362" s="6">
        <v>0</v>
      </c>
      <c r="AI362" s="6">
        <v>0</v>
      </c>
      <c r="AJ362" s="6">
        <v>0</v>
      </c>
      <c r="AK362" s="6">
        <v>0</v>
      </c>
      <c r="AL362" s="6">
        <v>0</v>
      </c>
      <c r="AM362" s="6">
        <v>0</v>
      </c>
      <c r="AN362" s="8">
        <f t="shared" si="202"/>
        <v>0</v>
      </c>
      <c r="AO362" s="8">
        <f t="shared" si="195"/>
        <v>0</v>
      </c>
    </row>
    <row r="363" spans="1:41" ht="12.75" customHeight="1" x14ac:dyDescent="0.35">
      <c r="A363" s="6">
        <v>181</v>
      </c>
      <c r="B363" s="6">
        <v>220731</v>
      </c>
      <c r="C363" s="6" t="s">
        <v>690</v>
      </c>
      <c r="D363" s="6" t="s">
        <v>583</v>
      </c>
      <c r="F363" s="9">
        <v>43498</v>
      </c>
      <c r="G363" s="6">
        <v>0</v>
      </c>
      <c r="H363" s="6">
        <v>0</v>
      </c>
      <c r="I363" s="6">
        <v>220</v>
      </c>
      <c r="J363" s="6">
        <v>731</v>
      </c>
      <c r="K363" s="6">
        <v>0</v>
      </c>
      <c r="L363" s="6">
        <v>0</v>
      </c>
      <c r="M363" s="6">
        <v>0</v>
      </c>
      <c r="N363" s="6">
        <v>0</v>
      </c>
      <c r="O363" s="6">
        <v>0</v>
      </c>
      <c r="P363" s="6">
        <v>0</v>
      </c>
      <c r="Q363">
        <v>0</v>
      </c>
      <c r="R363" s="6">
        <v>0</v>
      </c>
      <c r="S363" s="6">
        <v>0</v>
      </c>
      <c r="T363" s="6">
        <v>0</v>
      </c>
      <c r="U363" s="6">
        <v>0</v>
      </c>
      <c r="V363" s="6">
        <v>0</v>
      </c>
      <c r="W363" s="6">
        <v>0</v>
      </c>
      <c r="X363" s="6">
        <v>0</v>
      </c>
      <c r="Y363" s="6">
        <v>0</v>
      </c>
      <c r="Z363" s="6">
        <v>0</v>
      </c>
      <c r="AA363" s="6">
        <v>0</v>
      </c>
      <c r="AB363" s="6">
        <v>0</v>
      </c>
      <c r="AC363" s="6">
        <v>0</v>
      </c>
      <c r="AD363" s="6">
        <v>0</v>
      </c>
      <c r="AE363" s="6">
        <v>0</v>
      </c>
      <c r="AF363" s="6">
        <v>0</v>
      </c>
      <c r="AG363" s="6">
        <v>0</v>
      </c>
      <c r="AH363" s="6">
        <v>0</v>
      </c>
      <c r="AI363" s="6">
        <v>0</v>
      </c>
      <c r="AJ363" s="6">
        <v>0</v>
      </c>
      <c r="AK363" s="6">
        <v>0</v>
      </c>
      <c r="AL363" s="6">
        <v>0</v>
      </c>
      <c r="AM363" s="6">
        <v>0</v>
      </c>
      <c r="AN363" s="8">
        <f t="shared" si="202"/>
        <v>0</v>
      </c>
      <c r="AO363" s="8">
        <f t="shared" si="195"/>
        <v>0</v>
      </c>
    </row>
    <row r="364" spans="1:41" ht="12.75" customHeight="1" x14ac:dyDescent="0.35">
      <c r="A364" s="6">
        <v>182</v>
      </c>
      <c r="B364" s="6">
        <v>255365</v>
      </c>
      <c r="C364" s="6" t="s">
        <v>704</v>
      </c>
      <c r="D364" s="6" t="s">
        <v>30</v>
      </c>
      <c r="E364" s="6" t="s">
        <v>705</v>
      </c>
      <c r="F364" s="9">
        <v>41673</v>
      </c>
      <c r="G364" s="6">
        <v>3</v>
      </c>
      <c r="H364" s="6">
        <v>1</v>
      </c>
      <c r="I364" s="6">
        <v>365</v>
      </c>
      <c r="J364" s="6">
        <v>255</v>
      </c>
      <c r="K364" s="6">
        <v>2</v>
      </c>
      <c r="L364" s="6">
        <v>0</v>
      </c>
      <c r="M364" s="6">
        <v>1</v>
      </c>
      <c r="N364" s="6">
        <v>0</v>
      </c>
      <c r="O364" s="6">
        <v>2</v>
      </c>
      <c r="P364" s="6">
        <v>3</v>
      </c>
      <c r="Q364">
        <v>0</v>
      </c>
      <c r="R364">
        <v>0</v>
      </c>
      <c r="S364">
        <v>0</v>
      </c>
      <c r="T364">
        <f t="shared" ref="T364" si="221">SUM($R364+$S364)</f>
        <v>0</v>
      </c>
      <c r="U364">
        <v>17</v>
      </c>
      <c r="V364">
        <v>0</v>
      </c>
      <c r="W364">
        <v>1</v>
      </c>
      <c r="X364">
        <v>0</v>
      </c>
      <c r="Y364">
        <v>0</v>
      </c>
      <c r="Z364">
        <v>0</v>
      </c>
      <c r="AA364">
        <f t="shared" ref="AA364" si="222">SUM($X364+$Y364+$Z364)</f>
        <v>0</v>
      </c>
      <c r="AB364">
        <v>0</v>
      </c>
      <c r="AC364">
        <v>0</v>
      </c>
      <c r="AD364">
        <v>0</v>
      </c>
      <c r="AE364">
        <f t="shared" ref="AE364:AE367" si="223">SUM($AB364+$AC364+$AD364)</f>
        <v>0</v>
      </c>
      <c r="AF364">
        <v>0</v>
      </c>
      <c r="AG364">
        <v>2.8</v>
      </c>
      <c r="AH364">
        <v>0</v>
      </c>
      <c r="AI364">
        <v>1</v>
      </c>
      <c r="AJ364">
        <v>0</v>
      </c>
      <c r="AK364">
        <v>0</v>
      </c>
      <c r="AL364">
        <v>0</v>
      </c>
      <c r="AM364">
        <f t="shared" ref="AM364:AM367" si="224">SUM($AJ364+$AK364+$AL364)</f>
        <v>0</v>
      </c>
      <c r="AN364" s="8">
        <f t="shared" si="202"/>
        <v>1</v>
      </c>
      <c r="AO364" s="8">
        <f t="shared" si="195"/>
        <v>1</v>
      </c>
    </row>
    <row r="365" spans="1:41" customFormat="1" x14ac:dyDescent="0.35">
      <c r="A365">
        <v>182</v>
      </c>
      <c r="B365">
        <v>255365</v>
      </c>
      <c r="C365" t="s">
        <v>704</v>
      </c>
      <c r="D365" t="s">
        <v>30</v>
      </c>
      <c r="E365" t="s">
        <v>1562</v>
      </c>
      <c r="F365" s="7">
        <v>42721</v>
      </c>
      <c r="G365">
        <v>0</v>
      </c>
      <c r="H365">
        <v>0</v>
      </c>
      <c r="I365">
        <v>255</v>
      </c>
      <c r="J365">
        <v>365</v>
      </c>
      <c r="K365">
        <v>0</v>
      </c>
      <c r="L365">
        <v>0</v>
      </c>
      <c r="M365">
        <v>0</v>
      </c>
      <c r="N365">
        <v>0</v>
      </c>
      <c r="O365">
        <v>0</v>
      </c>
      <c r="P365">
        <v>0</v>
      </c>
      <c r="Q365">
        <v>0</v>
      </c>
      <c r="R365">
        <v>6</v>
      </c>
      <c r="S365">
        <v>5</v>
      </c>
      <c r="T365">
        <v>2</v>
      </c>
      <c r="U365">
        <v>17</v>
      </c>
      <c r="V365">
        <v>18</v>
      </c>
      <c r="W365">
        <v>2</v>
      </c>
      <c r="X365">
        <v>0</v>
      </c>
      <c r="Y365">
        <v>4.2</v>
      </c>
      <c r="Z365">
        <v>2</v>
      </c>
      <c r="AA365">
        <v>2</v>
      </c>
      <c r="AB365">
        <v>0</v>
      </c>
      <c r="AC365">
        <v>0</v>
      </c>
      <c r="AD365">
        <v>0</v>
      </c>
      <c r="AE365">
        <f t="shared" si="223"/>
        <v>0</v>
      </c>
      <c r="AF365">
        <v>0</v>
      </c>
      <c r="AG365">
        <v>0</v>
      </c>
      <c r="AH365">
        <v>0</v>
      </c>
      <c r="AI365">
        <f t="shared" ref="AI365:AI369" si="225">SUM($AF365+$AG365+$AH365)</f>
        <v>0</v>
      </c>
      <c r="AJ365">
        <v>0</v>
      </c>
      <c r="AK365">
        <v>0</v>
      </c>
      <c r="AL365">
        <v>0</v>
      </c>
      <c r="AM365">
        <f t="shared" si="224"/>
        <v>0</v>
      </c>
      <c r="AN365" s="8">
        <f t="shared" si="202"/>
        <v>2</v>
      </c>
      <c r="AO365" s="8">
        <f t="shared" si="195"/>
        <v>4</v>
      </c>
    </row>
    <row r="366" spans="1:41" ht="12.75" customHeight="1" x14ac:dyDescent="0.35">
      <c r="A366" s="6">
        <v>183</v>
      </c>
      <c r="B366" s="6">
        <v>255365</v>
      </c>
      <c r="C366" s="6" t="s">
        <v>704</v>
      </c>
      <c r="D366" s="6" t="s">
        <v>30</v>
      </c>
      <c r="E366" s="6" t="s">
        <v>709</v>
      </c>
      <c r="F366" s="9">
        <v>41995.01</v>
      </c>
      <c r="G366" s="6">
        <v>4.2</v>
      </c>
      <c r="H366" s="6">
        <v>1</v>
      </c>
      <c r="I366" s="6">
        <v>365</v>
      </c>
      <c r="J366" s="6">
        <v>255</v>
      </c>
      <c r="K366" s="6">
        <v>4</v>
      </c>
      <c r="L366" s="6">
        <v>0</v>
      </c>
      <c r="M366" s="6">
        <v>1</v>
      </c>
      <c r="N366" s="6">
        <v>0</v>
      </c>
      <c r="O366" s="6">
        <v>1</v>
      </c>
      <c r="P366" s="6">
        <v>5</v>
      </c>
      <c r="Q366">
        <v>0</v>
      </c>
      <c r="R366">
        <v>0</v>
      </c>
      <c r="S366">
        <v>0</v>
      </c>
      <c r="T366">
        <f t="shared" ref="T366" si="226">SUM($R366+$S366)</f>
        <v>0</v>
      </c>
      <c r="U366">
        <v>17</v>
      </c>
      <c r="V366">
        <v>18</v>
      </c>
      <c r="W366">
        <v>2</v>
      </c>
      <c r="X366">
        <v>0</v>
      </c>
      <c r="Y366">
        <v>0</v>
      </c>
      <c r="Z366">
        <v>0</v>
      </c>
      <c r="AA366">
        <f t="shared" ref="AA366" si="227">SUM($X366+$Y366+$Z366)</f>
        <v>0</v>
      </c>
      <c r="AB366">
        <v>0</v>
      </c>
      <c r="AC366">
        <v>0</v>
      </c>
      <c r="AD366">
        <v>0</v>
      </c>
      <c r="AE366">
        <f t="shared" si="223"/>
        <v>0</v>
      </c>
      <c r="AF366">
        <v>0</v>
      </c>
      <c r="AG366">
        <v>0</v>
      </c>
      <c r="AH366">
        <v>0</v>
      </c>
      <c r="AI366">
        <f t="shared" si="225"/>
        <v>0</v>
      </c>
      <c r="AJ366">
        <v>0</v>
      </c>
      <c r="AK366">
        <v>0</v>
      </c>
      <c r="AL366">
        <v>0</v>
      </c>
      <c r="AM366">
        <f t="shared" si="224"/>
        <v>0</v>
      </c>
      <c r="AN366" s="8">
        <f t="shared" si="202"/>
        <v>2</v>
      </c>
      <c r="AO366" s="8">
        <f t="shared" si="195"/>
        <v>0</v>
      </c>
    </row>
    <row r="367" spans="1:41" customFormat="1" x14ac:dyDescent="0.35">
      <c r="A367">
        <v>183</v>
      </c>
      <c r="B367">
        <v>255365</v>
      </c>
      <c r="C367" t="s">
        <v>704</v>
      </c>
      <c r="D367" t="s">
        <v>30</v>
      </c>
      <c r="E367" t="s">
        <v>1562</v>
      </c>
      <c r="F367" s="7">
        <v>39114</v>
      </c>
      <c r="G367">
        <v>0</v>
      </c>
      <c r="H367">
        <v>0</v>
      </c>
      <c r="I367">
        <v>255</v>
      </c>
      <c r="J367">
        <v>365</v>
      </c>
      <c r="K367">
        <v>0</v>
      </c>
      <c r="L367">
        <v>0</v>
      </c>
      <c r="M367">
        <v>0</v>
      </c>
      <c r="N367">
        <v>0</v>
      </c>
      <c r="O367">
        <v>0</v>
      </c>
      <c r="P367">
        <v>0</v>
      </c>
      <c r="Q367">
        <v>0</v>
      </c>
      <c r="R367">
        <v>6</v>
      </c>
      <c r="S367">
        <v>5</v>
      </c>
      <c r="T367">
        <v>2</v>
      </c>
      <c r="U367">
        <v>17</v>
      </c>
      <c r="V367">
        <v>18</v>
      </c>
      <c r="W367">
        <v>2</v>
      </c>
      <c r="X367">
        <v>0</v>
      </c>
      <c r="Y367">
        <v>4.2</v>
      </c>
      <c r="Z367">
        <v>2</v>
      </c>
      <c r="AA367">
        <v>2</v>
      </c>
      <c r="AB367">
        <v>0</v>
      </c>
      <c r="AC367">
        <v>0</v>
      </c>
      <c r="AD367">
        <v>0</v>
      </c>
      <c r="AE367">
        <f t="shared" si="223"/>
        <v>0</v>
      </c>
      <c r="AF367">
        <v>0</v>
      </c>
      <c r="AG367">
        <v>0</v>
      </c>
      <c r="AH367">
        <v>0</v>
      </c>
      <c r="AI367">
        <f t="shared" si="225"/>
        <v>0</v>
      </c>
      <c r="AJ367">
        <v>0</v>
      </c>
      <c r="AK367">
        <v>0</v>
      </c>
      <c r="AL367">
        <v>0</v>
      </c>
      <c r="AM367">
        <f t="shared" si="224"/>
        <v>0</v>
      </c>
      <c r="AN367" s="8">
        <f t="shared" si="202"/>
        <v>2</v>
      </c>
      <c r="AO367" s="8">
        <f t="shared" si="195"/>
        <v>4</v>
      </c>
    </row>
    <row r="368" spans="1:41" ht="12.75" customHeight="1" x14ac:dyDescent="0.35">
      <c r="A368" s="6">
        <v>184</v>
      </c>
      <c r="B368" s="6">
        <v>255365</v>
      </c>
      <c r="C368" s="6" t="s">
        <v>704</v>
      </c>
      <c r="D368" s="6" t="s">
        <v>30</v>
      </c>
      <c r="E368" s="6" t="s">
        <v>711</v>
      </c>
      <c r="F368" s="9">
        <v>42152.01</v>
      </c>
      <c r="G368" s="6">
        <v>3</v>
      </c>
      <c r="H368" s="6">
        <v>2</v>
      </c>
      <c r="I368" s="6">
        <v>365</v>
      </c>
      <c r="J368" s="6">
        <v>255</v>
      </c>
      <c r="K368" s="6">
        <v>2</v>
      </c>
      <c r="L368" s="6">
        <v>0</v>
      </c>
      <c r="M368" s="6">
        <v>1</v>
      </c>
      <c r="N368" s="6">
        <v>0</v>
      </c>
      <c r="O368" s="6">
        <v>2</v>
      </c>
      <c r="P368" s="6">
        <v>3</v>
      </c>
      <c r="Q368">
        <v>0</v>
      </c>
      <c r="R368">
        <v>6</v>
      </c>
      <c r="S368">
        <v>0</v>
      </c>
      <c r="T368">
        <v>1</v>
      </c>
      <c r="U368">
        <v>17</v>
      </c>
      <c r="V368">
        <v>18</v>
      </c>
      <c r="W368">
        <v>2</v>
      </c>
      <c r="X368">
        <v>0</v>
      </c>
      <c r="Y368">
        <v>0</v>
      </c>
      <c r="Z368">
        <v>0</v>
      </c>
      <c r="AA368">
        <f t="shared" ref="AA368" si="228">SUM($X368+$Y368+$Z368)</f>
        <v>0</v>
      </c>
      <c r="AB368">
        <v>16.399999999999999</v>
      </c>
      <c r="AC368">
        <v>0</v>
      </c>
      <c r="AD368">
        <v>0</v>
      </c>
      <c r="AE368">
        <v>1</v>
      </c>
      <c r="AF368">
        <v>0</v>
      </c>
      <c r="AG368">
        <v>0</v>
      </c>
      <c r="AH368">
        <v>0</v>
      </c>
      <c r="AI368">
        <f t="shared" si="225"/>
        <v>0</v>
      </c>
      <c r="AJ368">
        <v>15.2</v>
      </c>
      <c r="AK368">
        <v>0</v>
      </c>
      <c r="AL368">
        <v>0</v>
      </c>
      <c r="AM368">
        <v>1</v>
      </c>
      <c r="AN368" s="8">
        <f t="shared" si="202"/>
        <v>4</v>
      </c>
      <c r="AO368" s="8">
        <f t="shared" si="195"/>
        <v>1</v>
      </c>
    </row>
    <row r="369" spans="1:41" customFormat="1" x14ac:dyDescent="0.35">
      <c r="A369">
        <v>184</v>
      </c>
      <c r="B369">
        <v>255365</v>
      </c>
      <c r="C369" t="s">
        <v>704</v>
      </c>
      <c r="D369" t="s">
        <v>30</v>
      </c>
      <c r="E369" t="s">
        <v>1562</v>
      </c>
      <c r="F369" s="7">
        <f>DATEVALUE("8/4/2008")</f>
        <v>39664</v>
      </c>
      <c r="G369">
        <v>0</v>
      </c>
      <c r="H369">
        <v>0</v>
      </c>
      <c r="I369">
        <v>255</v>
      </c>
      <c r="J369">
        <v>365</v>
      </c>
      <c r="K369">
        <v>0</v>
      </c>
      <c r="L369">
        <v>0</v>
      </c>
      <c r="M369">
        <v>0</v>
      </c>
      <c r="N369">
        <v>0</v>
      </c>
      <c r="O369">
        <v>0</v>
      </c>
      <c r="P369">
        <v>0</v>
      </c>
      <c r="Q369">
        <v>0</v>
      </c>
      <c r="R369">
        <v>0</v>
      </c>
      <c r="S369">
        <v>0</v>
      </c>
      <c r="T369">
        <f t="shared" ref="T369" si="229">SUM($R369+$S369)</f>
        <v>0</v>
      </c>
      <c r="U369">
        <v>17</v>
      </c>
      <c r="V369">
        <v>18</v>
      </c>
      <c r="W369">
        <v>2</v>
      </c>
      <c r="X369">
        <v>0</v>
      </c>
      <c r="Y369">
        <v>0</v>
      </c>
      <c r="Z369">
        <v>2</v>
      </c>
      <c r="AA369">
        <v>1</v>
      </c>
      <c r="AB369">
        <v>0</v>
      </c>
      <c r="AC369">
        <v>0</v>
      </c>
      <c r="AD369">
        <v>0</v>
      </c>
      <c r="AE369">
        <f t="shared" ref="AE369" si="230">SUM($AB369+$AC369+$AD369)</f>
        <v>0</v>
      </c>
      <c r="AF369">
        <v>0</v>
      </c>
      <c r="AG369">
        <v>0</v>
      </c>
      <c r="AH369">
        <v>0</v>
      </c>
      <c r="AI369">
        <f t="shared" si="225"/>
        <v>0</v>
      </c>
      <c r="AJ369">
        <v>0</v>
      </c>
      <c r="AK369">
        <v>0</v>
      </c>
      <c r="AL369">
        <v>0</v>
      </c>
      <c r="AM369">
        <f t="shared" ref="AM369:AM370" si="231">SUM($AJ369+$AK369+$AL369)</f>
        <v>0</v>
      </c>
      <c r="AN369" s="8">
        <f t="shared" si="202"/>
        <v>2</v>
      </c>
      <c r="AO369" s="8">
        <f t="shared" si="195"/>
        <v>1</v>
      </c>
    </row>
    <row r="370" spans="1:41" ht="12.75" customHeight="1" x14ac:dyDescent="0.35">
      <c r="A370" s="6">
        <v>185</v>
      </c>
      <c r="B370" s="6">
        <v>255365</v>
      </c>
      <c r="C370" s="6" t="s">
        <v>704</v>
      </c>
      <c r="D370" s="6" t="s">
        <v>30</v>
      </c>
      <c r="E370" s="6" t="s">
        <v>715</v>
      </c>
      <c r="F370" s="9">
        <v>43070.02</v>
      </c>
      <c r="G370" s="6">
        <v>3</v>
      </c>
      <c r="H370" s="6">
        <v>2</v>
      </c>
      <c r="I370" s="6">
        <v>365</v>
      </c>
      <c r="J370" s="6">
        <v>255</v>
      </c>
      <c r="K370" s="6">
        <v>3</v>
      </c>
      <c r="L370" s="6">
        <v>0</v>
      </c>
      <c r="M370" s="6">
        <v>1</v>
      </c>
      <c r="N370" s="6">
        <v>0</v>
      </c>
      <c r="O370" s="6">
        <v>1</v>
      </c>
      <c r="P370" s="6">
        <v>4</v>
      </c>
      <c r="Q370">
        <v>0</v>
      </c>
      <c r="R370" s="6">
        <v>0</v>
      </c>
      <c r="S370" s="6">
        <v>0</v>
      </c>
      <c r="T370" s="6">
        <v>0</v>
      </c>
      <c r="U370" s="6">
        <v>0</v>
      </c>
      <c r="V370" s="6">
        <v>0</v>
      </c>
      <c r="W370" s="6">
        <v>0</v>
      </c>
      <c r="X370" s="6">
        <v>0</v>
      </c>
      <c r="Y370" s="6">
        <v>0</v>
      </c>
      <c r="Z370" s="6">
        <v>0</v>
      </c>
      <c r="AA370" s="6">
        <v>0</v>
      </c>
      <c r="AB370" s="6">
        <v>0</v>
      </c>
      <c r="AC370" s="6">
        <v>0</v>
      </c>
      <c r="AD370" s="6">
        <v>0</v>
      </c>
      <c r="AE370" s="6">
        <v>0</v>
      </c>
      <c r="AF370" s="6">
        <v>0</v>
      </c>
      <c r="AG370" s="6">
        <v>0</v>
      </c>
      <c r="AH370" s="6">
        <v>0</v>
      </c>
      <c r="AI370" s="6">
        <v>0</v>
      </c>
      <c r="AJ370" s="6">
        <v>0</v>
      </c>
      <c r="AK370" s="6">
        <v>0</v>
      </c>
      <c r="AL370" s="6">
        <v>0</v>
      </c>
      <c r="AM370" s="6">
        <f t="shared" si="231"/>
        <v>0</v>
      </c>
      <c r="AN370" s="8">
        <f t="shared" si="202"/>
        <v>0</v>
      </c>
      <c r="AO370" s="8">
        <f t="shared" si="195"/>
        <v>0</v>
      </c>
    </row>
    <row r="371" spans="1:41" ht="12.75" customHeight="1" x14ac:dyDescent="0.35">
      <c r="A371" s="6">
        <v>185</v>
      </c>
      <c r="B371" s="6">
        <v>255365</v>
      </c>
      <c r="C371" s="6" t="s">
        <v>704</v>
      </c>
      <c r="D371" s="6" t="s">
        <v>30</v>
      </c>
      <c r="F371" s="9">
        <v>43071.02</v>
      </c>
      <c r="G371" s="6">
        <v>0</v>
      </c>
      <c r="H371" s="6">
        <v>0</v>
      </c>
      <c r="I371" s="6">
        <v>255</v>
      </c>
      <c r="J371" s="6">
        <v>365</v>
      </c>
      <c r="K371">
        <v>0</v>
      </c>
      <c r="L371">
        <v>0</v>
      </c>
      <c r="M371">
        <v>0</v>
      </c>
      <c r="N371">
        <v>0</v>
      </c>
      <c r="O371">
        <v>0</v>
      </c>
      <c r="P371">
        <v>0</v>
      </c>
      <c r="Q371">
        <v>0</v>
      </c>
      <c r="R371" s="6">
        <v>0</v>
      </c>
      <c r="S371" s="6">
        <v>5</v>
      </c>
      <c r="T371" s="6">
        <v>1</v>
      </c>
      <c r="U371" s="6">
        <v>0</v>
      </c>
      <c r="V371" s="6">
        <v>0</v>
      </c>
      <c r="W371" s="6">
        <v>0</v>
      </c>
      <c r="X371" s="6">
        <v>0</v>
      </c>
      <c r="Y371" s="6">
        <v>0</v>
      </c>
      <c r="Z371" s="6">
        <v>0</v>
      </c>
      <c r="AA371" s="6">
        <v>0</v>
      </c>
      <c r="AB371" s="6">
        <v>0</v>
      </c>
      <c r="AC371" s="6">
        <v>0</v>
      </c>
      <c r="AD371" s="6">
        <v>0</v>
      </c>
      <c r="AE371" s="6">
        <v>0</v>
      </c>
      <c r="AF371" s="6">
        <v>0</v>
      </c>
      <c r="AG371" s="6">
        <v>0</v>
      </c>
      <c r="AH371" s="6">
        <v>0</v>
      </c>
      <c r="AI371" s="6">
        <v>0</v>
      </c>
      <c r="AJ371" s="6">
        <v>0</v>
      </c>
      <c r="AK371" s="6">
        <v>0</v>
      </c>
      <c r="AL371" s="6">
        <v>0</v>
      </c>
      <c r="AM371" s="6">
        <v>0</v>
      </c>
      <c r="AN371" s="8">
        <f t="shared" si="202"/>
        <v>0</v>
      </c>
      <c r="AO371" s="8">
        <f t="shared" si="195"/>
        <v>1</v>
      </c>
    </row>
    <row r="372" spans="1:41" ht="12.75" customHeight="1" x14ac:dyDescent="0.35">
      <c r="A372" s="6">
        <v>186</v>
      </c>
      <c r="B372" s="6">
        <v>255365</v>
      </c>
      <c r="C372" t="s">
        <v>704</v>
      </c>
      <c r="D372" t="s">
        <v>30</v>
      </c>
      <c r="E372" s="6" t="s">
        <v>719</v>
      </c>
      <c r="F372" s="9">
        <v>43252.01</v>
      </c>
      <c r="G372" s="6">
        <v>3</v>
      </c>
      <c r="H372" s="6">
        <v>1</v>
      </c>
      <c r="I372" s="6">
        <v>365</v>
      </c>
      <c r="J372" s="6">
        <v>255</v>
      </c>
      <c r="K372" s="6">
        <v>3</v>
      </c>
      <c r="L372" s="6">
        <v>0</v>
      </c>
      <c r="M372" s="6">
        <v>0</v>
      </c>
      <c r="N372" s="6">
        <v>0</v>
      </c>
      <c r="O372" s="6">
        <v>4</v>
      </c>
      <c r="P372" s="6">
        <v>3</v>
      </c>
      <c r="Q372">
        <v>0</v>
      </c>
      <c r="R372" s="6">
        <v>0</v>
      </c>
      <c r="S372" s="6">
        <v>0</v>
      </c>
      <c r="T372" s="6">
        <v>0</v>
      </c>
      <c r="U372" s="6">
        <v>0</v>
      </c>
      <c r="V372" s="6">
        <v>0</v>
      </c>
      <c r="W372" s="6">
        <v>0</v>
      </c>
      <c r="X372" s="6">
        <v>0</v>
      </c>
      <c r="Y372" s="6">
        <v>0</v>
      </c>
      <c r="Z372" s="6">
        <v>0</v>
      </c>
      <c r="AA372" s="6">
        <v>0</v>
      </c>
      <c r="AB372" s="6">
        <v>0</v>
      </c>
      <c r="AC372" s="6">
        <v>0</v>
      </c>
      <c r="AD372" s="6">
        <v>0</v>
      </c>
      <c r="AE372" s="6">
        <v>0</v>
      </c>
      <c r="AF372" s="6">
        <v>0</v>
      </c>
      <c r="AG372" s="6">
        <v>0</v>
      </c>
      <c r="AH372" s="6">
        <v>0</v>
      </c>
      <c r="AI372" s="6">
        <v>0</v>
      </c>
      <c r="AJ372" s="6">
        <v>0</v>
      </c>
      <c r="AK372" s="6">
        <v>0</v>
      </c>
      <c r="AL372" s="6">
        <v>0</v>
      </c>
      <c r="AM372" s="6">
        <v>0</v>
      </c>
      <c r="AN372" s="8">
        <f t="shared" si="202"/>
        <v>0</v>
      </c>
      <c r="AO372" s="8">
        <f t="shared" si="195"/>
        <v>0</v>
      </c>
    </row>
    <row r="373" spans="1:41" ht="12.75" customHeight="1" x14ac:dyDescent="0.35">
      <c r="A373" s="6">
        <v>186</v>
      </c>
      <c r="B373" s="6">
        <v>255365</v>
      </c>
      <c r="C373" s="6" t="s">
        <v>704</v>
      </c>
      <c r="D373" s="6" t="s">
        <v>30</v>
      </c>
      <c r="F373" s="9">
        <v>43253.01</v>
      </c>
      <c r="G373" s="6">
        <v>0</v>
      </c>
      <c r="H373" s="6">
        <v>0</v>
      </c>
      <c r="I373" s="6">
        <v>255</v>
      </c>
      <c r="J373" s="6">
        <v>365</v>
      </c>
      <c r="K373">
        <v>0</v>
      </c>
      <c r="L373">
        <v>0</v>
      </c>
      <c r="M373">
        <v>0</v>
      </c>
      <c r="N373">
        <v>0</v>
      </c>
      <c r="O373">
        <v>0</v>
      </c>
      <c r="P373">
        <v>0</v>
      </c>
      <c r="Q373">
        <v>0</v>
      </c>
      <c r="R373" s="6">
        <v>0</v>
      </c>
      <c r="S373" s="6">
        <v>5</v>
      </c>
      <c r="T373" s="6">
        <v>1</v>
      </c>
      <c r="U373" s="6">
        <v>17</v>
      </c>
      <c r="V373" s="6">
        <v>0</v>
      </c>
      <c r="W373" s="6">
        <v>1</v>
      </c>
      <c r="X373" s="6">
        <v>0</v>
      </c>
      <c r="Y373" s="6">
        <v>0</v>
      </c>
      <c r="Z373" s="6">
        <v>0</v>
      </c>
      <c r="AA373" s="6">
        <v>0</v>
      </c>
      <c r="AB373" s="6">
        <v>0</v>
      </c>
      <c r="AC373" s="6">
        <v>0</v>
      </c>
      <c r="AD373" s="6">
        <v>0</v>
      </c>
      <c r="AE373" s="6">
        <v>0</v>
      </c>
      <c r="AF373" s="6">
        <v>0</v>
      </c>
      <c r="AG373" s="6">
        <v>0</v>
      </c>
      <c r="AH373" s="6">
        <v>0</v>
      </c>
      <c r="AI373" s="6">
        <v>0</v>
      </c>
      <c r="AJ373" s="6">
        <v>0</v>
      </c>
      <c r="AK373" s="6">
        <v>0</v>
      </c>
      <c r="AL373" s="6">
        <v>0</v>
      </c>
      <c r="AM373" s="6">
        <v>0</v>
      </c>
      <c r="AN373" s="8">
        <f t="shared" si="202"/>
        <v>1</v>
      </c>
      <c r="AO373" s="8">
        <f t="shared" si="195"/>
        <v>1</v>
      </c>
    </row>
    <row r="374" spans="1:41" ht="12.75" customHeight="1" x14ac:dyDescent="0.35">
      <c r="A374" s="6">
        <v>187</v>
      </c>
      <c r="B374" s="6">
        <v>290365</v>
      </c>
      <c r="C374" s="6" t="s">
        <v>724</v>
      </c>
      <c r="D374" s="6" t="s">
        <v>30</v>
      </c>
      <c r="E374" s="6" t="s">
        <v>725</v>
      </c>
      <c r="F374" s="9">
        <v>39814.03</v>
      </c>
      <c r="G374" s="6">
        <v>3</v>
      </c>
      <c r="H374" s="6">
        <v>2</v>
      </c>
      <c r="I374" s="6">
        <v>365</v>
      </c>
      <c r="J374" s="6">
        <v>290</v>
      </c>
      <c r="K374" s="6">
        <v>3</v>
      </c>
      <c r="L374" s="6">
        <v>0</v>
      </c>
      <c r="M374" s="6">
        <v>1</v>
      </c>
      <c r="N374" s="6">
        <v>0</v>
      </c>
      <c r="O374" s="6">
        <v>2</v>
      </c>
      <c r="P374" s="6">
        <v>4</v>
      </c>
      <c r="Q374">
        <v>0</v>
      </c>
      <c r="R374">
        <v>0</v>
      </c>
      <c r="S374">
        <v>0</v>
      </c>
      <c r="T374">
        <f t="shared" ref="T374" si="232">SUM($R374+$S374)</f>
        <v>0</v>
      </c>
      <c r="U374">
        <v>17</v>
      </c>
      <c r="V374">
        <v>0</v>
      </c>
      <c r="W374">
        <v>1</v>
      </c>
      <c r="X374">
        <v>0</v>
      </c>
      <c r="Y374">
        <v>0</v>
      </c>
      <c r="Z374">
        <v>0</v>
      </c>
      <c r="AA374">
        <f t="shared" ref="AA374:AA376" si="233">SUM($X374+$Y374+$Z374)</f>
        <v>0</v>
      </c>
      <c r="AB374">
        <v>16.399999999999999</v>
      </c>
      <c r="AC374">
        <v>0</v>
      </c>
      <c r="AD374">
        <v>0</v>
      </c>
      <c r="AE374">
        <v>1</v>
      </c>
      <c r="AF374">
        <v>0</v>
      </c>
      <c r="AG374">
        <v>0</v>
      </c>
      <c r="AH374">
        <v>0</v>
      </c>
      <c r="AI374">
        <f t="shared" ref="AI374:AI379" si="234">SUM($AF374+$AG374+$AH374)</f>
        <v>0</v>
      </c>
      <c r="AJ374">
        <v>0</v>
      </c>
      <c r="AK374">
        <v>0</v>
      </c>
      <c r="AL374">
        <v>0</v>
      </c>
      <c r="AM374">
        <f t="shared" ref="AM374:AM395" si="235">SUM($AJ374+$AK374+$AL374)</f>
        <v>0</v>
      </c>
      <c r="AN374" s="8">
        <f t="shared" si="202"/>
        <v>2</v>
      </c>
      <c r="AO374" s="8">
        <f t="shared" si="195"/>
        <v>0</v>
      </c>
    </row>
    <row r="375" spans="1:41" customFormat="1" x14ac:dyDescent="0.35">
      <c r="A375">
        <v>187</v>
      </c>
      <c r="B375">
        <v>290365</v>
      </c>
      <c r="C375" t="s">
        <v>724</v>
      </c>
      <c r="D375" t="s">
        <v>30</v>
      </c>
      <c r="E375" t="s">
        <v>1562</v>
      </c>
      <c r="F375" s="7">
        <v>39667</v>
      </c>
      <c r="G375">
        <v>0</v>
      </c>
      <c r="H375">
        <v>0</v>
      </c>
      <c r="I375">
        <v>290</v>
      </c>
      <c r="J375">
        <v>365</v>
      </c>
      <c r="K375">
        <v>0</v>
      </c>
      <c r="L375">
        <v>0</v>
      </c>
      <c r="M375">
        <v>0</v>
      </c>
      <c r="N375">
        <v>0</v>
      </c>
      <c r="O375">
        <v>0</v>
      </c>
      <c r="P375">
        <v>0</v>
      </c>
      <c r="Q375">
        <v>0</v>
      </c>
      <c r="R375">
        <v>6</v>
      </c>
      <c r="S375">
        <v>5</v>
      </c>
      <c r="T375">
        <v>2</v>
      </c>
      <c r="U375">
        <v>17</v>
      </c>
      <c r="V375">
        <v>0</v>
      </c>
      <c r="W375">
        <v>1</v>
      </c>
      <c r="X375">
        <v>0</v>
      </c>
      <c r="Y375">
        <v>0</v>
      </c>
      <c r="Z375">
        <v>0</v>
      </c>
      <c r="AA375">
        <f t="shared" si="233"/>
        <v>0</v>
      </c>
      <c r="AB375">
        <v>0</v>
      </c>
      <c r="AC375">
        <v>0</v>
      </c>
      <c r="AD375">
        <v>0</v>
      </c>
      <c r="AE375">
        <f t="shared" ref="AE375:AE395" si="236">SUM($AB375+$AC375+$AD375)</f>
        <v>0</v>
      </c>
      <c r="AF375">
        <v>0</v>
      </c>
      <c r="AG375">
        <v>0</v>
      </c>
      <c r="AH375">
        <v>0</v>
      </c>
      <c r="AI375">
        <f t="shared" si="234"/>
        <v>0</v>
      </c>
      <c r="AJ375">
        <v>0</v>
      </c>
      <c r="AK375">
        <v>0</v>
      </c>
      <c r="AL375">
        <v>0</v>
      </c>
      <c r="AM375">
        <f t="shared" si="235"/>
        <v>0</v>
      </c>
      <c r="AN375" s="8">
        <f t="shared" si="202"/>
        <v>1</v>
      </c>
      <c r="AO375" s="8">
        <f t="shared" si="195"/>
        <v>2</v>
      </c>
    </row>
    <row r="376" spans="1:41" ht="12.75" customHeight="1" x14ac:dyDescent="0.35">
      <c r="A376" s="6">
        <v>188</v>
      </c>
      <c r="B376" s="6">
        <v>290365</v>
      </c>
      <c r="C376" s="6" t="s">
        <v>724</v>
      </c>
      <c r="D376" s="6" t="s">
        <v>30</v>
      </c>
      <c r="E376" s="6" t="s">
        <v>727</v>
      </c>
      <c r="F376" s="9">
        <v>41791.01</v>
      </c>
      <c r="G376" s="6">
        <v>3</v>
      </c>
      <c r="H376" s="6">
        <v>2</v>
      </c>
      <c r="I376" s="6">
        <v>365</v>
      </c>
      <c r="J376" s="6">
        <v>290</v>
      </c>
      <c r="K376" s="6">
        <v>2</v>
      </c>
      <c r="L376" s="6">
        <v>0</v>
      </c>
      <c r="M376" s="6">
        <v>1</v>
      </c>
      <c r="N376" s="6">
        <v>0</v>
      </c>
      <c r="O376" s="6">
        <v>2</v>
      </c>
      <c r="P376" s="6">
        <v>3</v>
      </c>
      <c r="Q376">
        <v>0</v>
      </c>
      <c r="R376">
        <v>0</v>
      </c>
      <c r="S376">
        <v>0</v>
      </c>
      <c r="T376">
        <f t="shared" ref="T376" si="237">SUM($R376+$S376)</f>
        <v>0</v>
      </c>
      <c r="U376">
        <v>0</v>
      </c>
      <c r="V376">
        <v>0</v>
      </c>
      <c r="W376">
        <f t="shared" ref="W376" si="238">SUM($U376, $V376)</f>
        <v>0</v>
      </c>
      <c r="X376">
        <v>0</v>
      </c>
      <c r="Y376">
        <v>0</v>
      </c>
      <c r="Z376">
        <v>0</v>
      </c>
      <c r="AA376">
        <f t="shared" si="233"/>
        <v>0</v>
      </c>
      <c r="AB376">
        <v>0</v>
      </c>
      <c r="AC376">
        <v>0</v>
      </c>
      <c r="AD376">
        <v>0</v>
      </c>
      <c r="AE376">
        <f t="shared" si="236"/>
        <v>0</v>
      </c>
      <c r="AF376">
        <v>0</v>
      </c>
      <c r="AG376">
        <v>0</v>
      </c>
      <c r="AH376">
        <v>0</v>
      </c>
      <c r="AI376">
        <f t="shared" si="234"/>
        <v>0</v>
      </c>
      <c r="AJ376">
        <v>0</v>
      </c>
      <c r="AK376">
        <v>0</v>
      </c>
      <c r="AL376">
        <v>0</v>
      </c>
      <c r="AM376">
        <f t="shared" si="235"/>
        <v>0</v>
      </c>
      <c r="AN376" s="8">
        <f t="shared" si="202"/>
        <v>0</v>
      </c>
      <c r="AO376" s="8">
        <f t="shared" si="195"/>
        <v>0</v>
      </c>
    </row>
    <row r="377" spans="1:41" customFormat="1" x14ac:dyDescent="0.35">
      <c r="A377">
        <v>188</v>
      </c>
      <c r="B377">
        <v>290365</v>
      </c>
      <c r="C377" t="s">
        <v>724</v>
      </c>
      <c r="D377" t="s">
        <v>30</v>
      </c>
      <c r="E377" t="s">
        <v>1562</v>
      </c>
      <c r="F377" s="7">
        <v>39669</v>
      </c>
      <c r="G377">
        <v>0</v>
      </c>
      <c r="H377">
        <v>0</v>
      </c>
      <c r="I377">
        <v>290</v>
      </c>
      <c r="J377">
        <v>365</v>
      </c>
      <c r="K377">
        <v>0</v>
      </c>
      <c r="L377">
        <v>0</v>
      </c>
      <c r="M377">
        <v>0</v>
      </c>
      <c r="N377">
        <v>0</v>
      </c>
      <c r="O377">
        <v>0</v>
      </c>
      <c r="P377">
        <v>0</v>
      </c>
      <c r="Q377">
        <v>0</v>
      </c>
      <c r="R377">
        <v>6</v>
      </c>
      <c r="S377">
        <v>5</v>
      </c>
      <c r="T377">
        <v>2</v>
      </c>
      <c r="U377">
        <v>17</v>
      </c>
      <c r="V377">
        <v>0</v>
      </c>
      <c r="W377">
        <v>1</v>
      </c>
      <c r="X377">
        <v>0</v>
      </c>
      <c r="Y377">
        <v>0</v>
      </c>
      <c r="Z377">
        <v>2</v>
      </c>
      <c r="AA377">
        <v>1</v>
      </c>
      <c r="AB377">
        <v>0</v>
      </c>
      <c r="AC377">
        <v>0</v>
      </c>
      <c r="AD377">
        <v>0</v>
      </c>
      <c r="AE377">
        <f t="shared" si="236"/>
        <v>0</v>
      </c>
      <c r="AF377">
        <v>0</v>
      </c>
      <c r="AG377">
        <v>0</v>
      </c>
      <c r="AH377">
        <v>0</v>
      </c>
      <c r="AI377">
        <f t="shared" si="234"/>
        <v>0</v>
      </c>
      <c r="AJ377">
        <v>0</v>
      </c>
      <c r="AK377">
        <v>0</v>
      </c>
      <c r="AL377">
        <v>0</v>
      </c>
      <c r="AM377">
        <f t="shared" si="235"/>
        <v>0</v>
      </c>
      <c r="AN377" s="8">
        <f t="shared" si="202"/>
        <v>1</v>
      </c>
      <c r="AO377" s="8">
        <f t="shared" si="195"/>
        <v>3</v>
      </c>
    </row>
    <row r="378" spans="1:41" ht="12.75" customHeight="1" x14ac:dyDescent="0.35">
      <c r="A378" s="6">
        <v>189</v>
      </c>
      <c r="B378" s="6">
        <v>290365</v>
      </c>
      <c r="C378" s="6" t="s">
        <v>724</v>
      </c>
      <c r="D378" s="6" t="s">
        <v>30</v>
      </c>
      <c r="E378" s="6" t="s">
        <v>730</v>
      </c>
      <c r="F378" s="9">
        <v>41935</v>
      </c>
      <c r="G378" s="6">
        <v>1</v>
      </c>
      <c r="H378" s="6">
        <v>1</v>
      </c>
      <c r="I378" s="6">
        <v>365</v>
      </c>
      <c r="J378" s="6">
        <v>290</v>
      </c>
      <c r="K378" s="6">
        <v>1</v>
      </c>
      <c r="L378" s="6">
        <v>1</v>
      </c>
      <c r="M378" s="6">
        <v>1</v>
      </c>
      <c r="N378" s="6">
        <v>0</v>
      </c>
      <c r="O378" s="6">
        <v>1</v>
      </c>
      <c r="P378" s="6">
        <v>2</v>
      </c>
      <c r="Q378">
        <v>0</v>
      </c>
      <c r="R378">
        <v>0</v>
      </c>
      <c r="S378">
        <v>5</v>
      </c>
      <c r="T378">
        <v>1</v>
      </c>
      <c r="U378">
        <v>0</v>
      </c>
      <c r="V378">
        <v>0</v>
      </c>
      <c r="W378">
        <f t="shared" ref="W378" si="239">SUM($U378, $V378)</f>
        <v>0</v>
      </c>
      <c r="X378">
        <v>0</v>
      </c>
      <c r="Y378">
        <v>0</v>
      </c>
      <c r="Z378">
        <v>0</v>
      </c>
      <c r="AA378">
        <f t="shared" ref="AA378:AA379" si="240">SUM($X378+$Y378+$Z378)</f>
        <v>0</v>
      </c>
      <c r="AB378">
        <v>0</v>
      </c>
      <c r="AC378">
        <v>0</v>
      </c>
      <c r="AD378">
        <v>0</v>
      </c>
      <c r="AE378">
        <f t="shared" si="236"/>
        <v>0</v>
      </c>
      <c r="AF378">
        <v>0</v>
      </c>
      <c r="AG378">
        <v>0</v>
      </c>
      <c r="AH378">
        <v>0</v>
      </c>
      <c r="AI378">
        <f t="shared" si="234"/>
        <v>0</v>
      </c>
      <c r="AJ378">
        <v>0</v>
      </c>
      <c r="AK378">
        <v>0</v>
      </c>
      <c r="AL378">
        <v>0</v>
      </c>
      <c r="AM378">
        <f t="shared" si="235"/>
        <v>0</v>
      </c>
      <c r="AN378" s="8">
        <f t="shared" si="202"/>
        <v>0</v>
      </c>
      <c r="AO378" s="8">
        <f t="shared" si="195"/>
        <v>1</v>
      </c>
    </row>
    <row r="379" spans="1:41" customFormat="1" x14ac:dyDescent="0.35">
      <c r="A379">
        <v>189</v>
      </c>
      <c r="B379">
        <v>290365</v>
      </c>
      <c r="C379" t="s">
        <v>724</v>
      </c>
      <c r="D379" t="s">
        <v>30</v>
      </c>
      <c r="E379" t="s">
        <v>1562</v>
      </c>
      <c r="F379" s="7">
        <v>42334</v>
      </c>
      <c r="G379">
        <v>0</v>
      </c>
      <c r="H379">
        <v>0</v>
      </c>
      <c r="I379">
        <v>290</v>
      </c>
      <c r="J379">
        <v>365</v>
      </c>
      <c r="K379">
        <v>0</v>
      </c>
      <c r="L379">
        <v>0</v>
      </c>
      <c r="M379">
        <v>0</v>
      </c>
      <c r="N379">
        <v>0</v>
      </c>
      <c r="O379">
        <v>0</v>
      </c>
      <c r="P379">
        <v>0</v>
      </c>
      <c r="Q379">
        <v>0</v>
      </c>
      <c r="R379">
        <v>6</v>
      </c>
      <c r="S379">
        <v>5</v>
      </c>
      <c r="T379">
        <v>2</v>
      </c>
      <c r="U379">
        <v>17</v>
      </c>
      <c r="V379">
        <v>0</v>
      </c>
      <c r="W379">
        <v>1</v>
      </c>
      <c r="X379">
        <v>0</v>
      </c>
      <c r="Y379">
        <v>0</v>
      </c>
      <c r="Z379">
        <v>0</v>
      </c>
      <c r="AA379">
        <f t="shared" si="240"/>
        <v>0</v>
      </c>
      <c r="AB379">
        <v>0</v>
      </c>
      <c r="AC379">
        <v>0</v>
      </c>
      <c r="AD379">
        <v>0</v>
      </c>
      <c r="AE379">
        <f t="shared" si="236"/>
        <v>0</v>
      </c>
      <c r="AF379">
        <v>0</v>
      </c>
      <c r="AG379">
        <v>0</v>
      </c>
      <c r="AH379">
        <v>0</v>
      </c>
      <c r="AI379">
        <f t="shared" si="234"/>
        <v>0</v>
      </c>
      <c r="AJ379">
        <v>0</v>
      </c>
      <c r="AK379">
        <v>0</v>
      </c>
      <c r="AL379">
        <v>0</v>
      </c>
      <c r="AM379">
        <f t="shared" si="235"/>
        <v>0</v>
      </c>
      <c r="AN379" s="8">
        <f t="shared" si="202"/>
        <v>1</v>
      </c>
      <c r="AO379" s="8">
        <f t="shared" si="195"/>
        <v>2</v>
      </c>
    </row>
    <row r="380" spans="1:41" ht="12.75" customHeight="1" x14ac:dyDescent="0.35">
      <c r="A380" s="6">
        <v>190</v>
      </c>
      <c r="B380" s="6">
        <v>365366</v>
      </c>
      <c r="C380" s="6" t="s">
        <v>30</v>
      </c>
      <c r="D380" s="6" t="s">
        <v>732</v>
      </c>
      <c r="E380" s="6" t="s">
        <v>733</v>
      </c>
      <c r="F380" s="9">
        <v>39199.01</v>
      </c>
      <c r="G380" s="6">
        <v>1</v>
      </c>
      <c r="H380" s="6">
        <v>2</v>
      </c>
      <c r="I380" s="6">
        <v>365</v>
      </c>
      <c r="J380" s="6">
        <v>366</v>
      </c>
      <c r="K380" s="6">
        <v>1</v>
      </c>
      <c r="L380" s="6">
        <v>1</v>
      </c>
      <c r="M380" s="6">
        <v>1</v>
      </c>
      <c r="N380" s="6">
        <v>0</v>
      </c>
      <c r="O380" s="6">
        <v>1</v>
      </c>
      <c r="P380" s="6">
        <v>2</v>
      </c>
      <c r="Q380">
        <v>0</v>
      </c>
      <c r="R380">
        <v>6</v>
      </c>
      <c r="S380">
        <v>5</v>
      </c>
      <c r="T380">
        <v>2</v>
      </c>
      <c r="U380">
        <v>0</v>
      </c>
      <c r="V380">
        <v>0</v>
      </c>
      <c r="W380">
        <f t="shared" ref="W380:W386" si="241">SUM($U380, $V380)</f>
        <v>0</v>
      </c>
      <c r="X380">
        <v>4.4000000000000004</v>
      </c>
      <c r="Y380">
        <v>0</v>
      </c>
      <c r="Z380">
        <v>0</v>
      </c>
      <c r="AA380">
        <v>1</v>
      </c>
      <c r="AB380">
        <v>0</v>
      </c>
      <c r="AC380">
        <v>0</v>
      </c>
      <c r="AD380">
        <v>0</v>
      </c>
      <c r="AE380">
        <f t="shared" si="236"/>
        <v>0</v>
      </c>
      <c r="AF380">
        <v>3</v>
      </c>
      <c r="AG380">
        <v>0</v>
      </c>
      <c r="AH380">
        <v>0.1</v>
      </c>
      <c r="AI380">
        <v>2</v>
      </c>
      <c r="AJ380">
        <v>0</v>
      </c>
      <c r="AK380">
        <v>0</v>
      </c>
      <c r="AL380">
        <v>0</v>
      </c>
      <c r="AM380">
        <f t="shared" si="235"/>
        <v>0</v>
      </c>
      <c r="AN380" s="8">
        <f t="shared" si="202"/>
        <v>0</v>
      </c>
      <c r="AO380" s="8">
        <f t="shared" si="195"/>
        <v>5</v>
      </c>
    </row>
    <row r="381" spans="1:41" customFormat="1" x14ac:dyDescent="0.35">
      <c r="A381">
        <v>190</v>
      </c>
      <c r="B381">
        <v>365366</v>
      </c>
      <c r="C381" t="s">
        <v>30</v>
      </c>
      <c r="D381" t="s">
        <v>732</v>
      </c>
      <c r="E381" t="s">
        <v>1562</v>
      </c>
      <c r="F381" s="7">
        <v>42335</v>
      </c>
      <c r="G381">
        <v>0</v>
      </c>
      <c r="H381">
        <v>0</v>
      </c>
      <c r="I381">
        <v>366</v>
      </c>
      <c r="J381">
        <v>365</v>
      </c>
      <c r="K381">
        <v>0</v>
      </c>
      <c r="L381">
        <v>0</v>
      </c>
      <c r="M381">
        <v>0</v>
      </c>
      <c r="N381">
        <v>0</v>
      </c>
      <c r="O381">
        <v>0</v>
      </c>
      <c r="P381">
        <v>0</v>
      </c>
      <c r="Q381">
        <v>0</v>
      </c>
      <c r="R381">
        <v>6</v>
      </c>
      <c r="S381">
        <v>5</v>
      </c>
      <c r="T381">
        <v>2</v>
      </c>
      <c r="U381">
        <v>17</v>
      </c>
      <c r="V381">
        <v>0</v>
      </c>
      <c r="W381">
        <v>1</v>
      </c>
      <c r="X381">
        <v>0</v>
      </c>
      <c r="Y381">
        <v>0</v>
      </c>
      <c r="Z381">
        <v>0</v>
      </c>
      <c r="AA381">
        <f t="shared" ref="AA381" si="242">SUM($X381+$Y381+$Z381)</f>
        <v>0</v>
      </c>
      <c r="AB381">
        <v>0</v>
      </c>
      <c r="AC381">
        <v>0</v>
      </c>
      <c r="AD381">
        <v>0</v>
      </c>
      <c r="AE381">
        <f t="shared" si="236"/>
        <v>0</v>
      </c>
      <c r="AF381">
        <v>0</v>
      </c>
      <c r="AG381">
        <v>0</v>
      </c>
      <c r="AH381">
        <v>0</v>
      </c>
      <c r="AI381">
        <f t="shared" ref="AI381" si="243">SUM($AF381+$AG381+$AH381)</f>
        <v>0</v>
      </c>
      <c r="AJ381">
        <v>0</v>
      </c>
      <c r="AK381">
        <v>0</v>
      </c>
      <c r="AL381">
        <v>0</v>
      </c>
      <c r="AM381">
        <f t="shared" si="235"/>
        <v>0</v>
      </c>
      <c r="AN381" s="8">
        <f t="shared" si="202"/>
        <v>1</v>
      </c>
      <c r="AO381" s="8">
        <f t="shared" si="195"/>
        <v>2</v>
      </c>
    </row>
    <row r="382" spans="1:41" ht="12.75" customHeight="1" x14ac:dyDescent="0.35">
      <c r="A382" s="6">
        <v>191</v>
      </c>
      <c r="B382" s="6">
        <v>365366</v>
      </c>
      <c r="C382" s="6" t="s">
        <v>30</v>
      </c>
      <c r="D382" s="6" t="s">
        <v>732</v>
      </c>
      <c r="E382" s="6" t="s">
        <v>737</v>
      </c>
      <c r="F382" s="9">
        <v>39199.019999999997</v>
      </c>
      <c r="G382" s="6">
        <v>1</v>
      </c>
      <c r="H382" s="6">
        <v>1</v>
      </c>
      <c r="I382" s="6">
        <v>365</v>
      </c>
      <c r="J382" s="6">
        <v>366</v>
      </c>
      <c r="K382" s="6">
        <v>1</v>
      </c>
      <c r="L382" s="6">
        <v>1</v>
      </c>
      <c r="M382" s="6">
        <v>1</v>
      </c>
      <c r="N382" s="6">
        <v>0</v>
      </c>
      <c r="O382" s="6">
        <v>1</v>
      </c>
      <c r="P382" s="6">
        <v>2</v>
      </c>
      <c r="Q382">
        <v>0</v>
      </c>
      <c r="R382">
        <v>6</v>
      </c>
      <c r="S382">
        <v>5</v>
      </c>
      <c r="T382">
        <v>2</v>
      </c>
      <c r="U382">
        <v>0</v>
      </c>
      <c r="V382">
        <v>0</v>
      </c>
      <c r="W382">
        <f t="shared" si="241"/>
        <v>0</v>
      </c>
      <c r="X382">
        <v>4.4000000000000004</v>
      </c>
      <c r="Y382">
        <v>0</v>
      </c>
      <c r="Z382">
        <v>0</v>
      </c>
      <c r="AA382">
        <v>1</v>
      </c>
      <c r="AB382">
        <v>0</v>
      </c>
      <c r="AC382">
        <v>0</v>
      </c>
      <c r="AD382">
        <v>0</v>
      </c>
      <c r="AE382">
        <f t="shared" si="236"/>
        <v>0</v>
      </c>
      <c r="AF382">
        <v>3</v>
      </c>
      <c r="AG382">
        <v>0</v>
      </c>
      <c r="AH382">
        <v>0.1</v>
      </c>
      <c r="AI382">
        <v>2</v>
      </c>
      <c r="AJ382">
        <v>0</v>
      </c>
      <c r="AK382">
        <v>0</v>
      </c>
      <c r="AL382">
        <v>0</v>
      </c>
      <c r="AM382">
        <f t="shared" si="235"/>
        <v>0</v>
      </c>
      <c r="AN382" s="8">
        <f t="shared" si="202"/>
        <v>0</v>
      </c>
      <c r="AO382" s="8">
        <f t="shared" si="195"/>
        <v>5</v>
      </c>
    </row>
    <row r="383" spans="1:41" customFormat="1" x14ac:dyDescent="0.35">
      <c r="A383">
        <v>191</v>
      </c>
      <c r="B383">
        <v>365366</v>
      </c>
      <c r="C383" t="s">
        <v>30</v>
      </c>
      <c r="D383" t="s">
        <v>732</v>
      </c>
      <c r="E383" t="s">
        <v>1562</v>
      </c>
      <c r="F383" s="7">
        <f>DATEVALUE("9/1/2000")</f>
        <v>36770</v>
      </c>
      <c r="G383">
        <v>0</v>
      </c>
      <c r="H383">
        <v>0</v>
      </c>
      <c r="I383">
        <v>366</v>
      </c>
      <c r="J383">
        <v>365</v>
      </c>
      <c r="K383">
        <v>0</v>
      </c>
      <c r="L383">
        <v>0</v>
      </c>
      <c r="M383">
        <v>0</v>
      </c>
      <c r="N383">
        <v>0</v>
      </c>
      <c r="O383">
        <v>0</v>
      </c>
      <c r="P383">
        <v>0</v>
      </c>
      <c r="Q383">
        <v>0</v>
      </c>
      <c r="R383">
        <v>6</v>
      </c>
      <c r="S383">
        <v>5</v>
      </c>
      <c r="T383">
        <v>2</v>
      </c>
      <c r="U383">
        <v>17</v>
      </c>
      <c r="V383">
        <v>0</v>
      </c>
      <c r="W383">
        <v>1</v>
      </c>
      <c r="X383">
        <v>0</v>
      </c>
      <c r="Y383">
        <v>0</v>
      </c>
      <c r="Z383">
        <v>0</v>
      </c>
      <c r="AA383">
        <f t="shared" ref="AA383" si="244">SUM($X383+$Y383+$Z383)</f>
        <v>0</v>
      </c>
      <c r="AB383">
        <v>0</v>
      </c>
      <c r="AC383">
        <v>0</v>
      </c>
      <c r="AD383">
        <v>0</v>
      </c>
      <c r="AE383">
        <f t="shared" si="236"/>
        <v>0</v>
      </c>
      <c r="AF383">
        <v>0</v>
      </c>
      <c r="AG383">
        <v>0</v>
      </c>
      <c r="AH383">
        <v>0</v>
      </c>
      <c r="AI383">
        <f t="shared" ref="AI383" si="245">SUM($AF383+$AG383+$AH383)</f>
        <v>0</v>
      </c>
      <c r="AJ383">
        <v>0</v>
      </c>
      <c r="AK383">
        <v>0</v>
      </c>
      <c r="AL383">
        <v>0</v>
      </c>
      <c r="AM383">
        <f t="shared" si="235"/>
        <v>0</v>
      </c>
      <c r="AN383" s="8">
        <f t="shared" si="202"/>
        <v>1</v>
      </c>
      <c r="AO383" s="8">
        <f t="shared" si="195"/>
        <v>2</v>
      </c>
    </row>
    <row r="384" spans="1:41" ht="12.75" customHeight="1" x14ac:dyDescent="0.35">
      <c r="A384" s="6">
        <v>192</v>
      </c>
      <c r="B384" s="6">
        <v>365366</v>
      </c>
      <c r="C384" s="6" t="s">
        <v>30</v>
      </c>
      <c r="D384" s="6" t="s">
        <v>732</v>
      </c>
      <c r="E384" s="6" t="s">
        <v>739</v>
      </c>
      <c r="F384" s="9">
        <v>39199.03</v>
      </c>
      <c r="G384" s="6">
        <v>2</v>
      </c>
      <c r="H384" s="6">
        <v>2</v>
      </c>
      <c r="I384" s="6">
        <v>365</v>
      </c>
      <c r="J384" s="6">
        <v>366</v>
      </c>
      <c r="K384" s="6">
        <v>4</v>
      </c>
      <c r="L384" s="6">
        <v>0</v>
      </c>
      <c r="M384" s="6">
        <v>1</v>
      </c>
      <c r="N384" s="6">
        <v>0</v>
      </c>
      <c r="O384" s="6">
        <v>1</v>
      </c>
      <c r="P384" s="6">
        <v>2</v>
      </c>
      <c r="Q384">
        <v>0</v>
      </c>
      <c r="R384">
        <v>6</v>
      </c>
      <c r="S384">
        <v>5</v>
      </c>
      <c r="T384">
        <v>2</v>
      </c>
      <c r="U384">
        <v>0</v>
      </c>
      <c r="V384">
        <v>0</v>
      </c>
      <c r="W384">
        <f t="shared" si="241"/>
        <v>0</v>
      </c>
      <c r="X384">
        <v>4.4000000000000004</v>
      </c>
      <c r="Y384">
        <v>0</v>
      </c>
      <c r="Z384">
        <v>0</v>
      </c>
      <c r="AA384">
        <v>1</v>
      </c>
      <c r="AB384">
        <v>0</v>
      </c>
      <c r="AC384">
        <v>0</v>
      </c>
      <c r="AD384">
        <v>0</v>
      </c>
      <c r="AE384">
        <f t="shared" si="236"/>
        <v>0</v>
      </c>
      <c r="AF384">
        <v>3</v>
      </c>
      <c r="AG384">
        <v>0</v>
      </c>
      <c r="AH384">
        <v>0.1</v>
      </c>
      <c r="AI384">
        <v>2</v>
      </c>
      <c r="AJ384">
        <v>0</v>
      </c>
      <c r="AK384">
        <v>0</v>
      </c>
      <c r="AL384">
        <v>0</v>
      </c>
      <c r="AM384">
        <f t="shared" si="235"/>
        <v>0</v>
      </c>
      <c r="AN384" s="8">
        <f t="shared" si="202"/>
        <v>0</v>
      </c>
      <c r="AO384" s="8">
        <f t="shared" si="195"/>
        <v>5</v>
      </c>
    </row>
    <row r="385" spans="1:41" customFormat="1" x14ac:dyDescent="0.35">
      <c r="A385">
        <v>192</v>
      </c>
      <c r="B385">
        <v>365366</v>
      </c>
      <c r="C385" t="s">
        <v>30</v>
      </c>
      <c r="D385" t="s">
        <v>732</v>
      </c>
      <c r="E385" t="s">
        <v>1562</v>
      </c>
      <c r="F385" s="7">
        <f>DATEVALUE("8/1/2001")</f>
        <v>37104</v>
      </c>
      <c r="G385">
        <v>0</v>
      </c>
      <c r="H385">
        <v>0</v>
      </c>
      <c r="I385">
        <v>366</v>
      </c>
      <c r="J385">
        <v>365</v>
      </c>
      <c r="K385">
        <v>0</v>
      </c>
      <c r="L385">
        <v>0</v>
      </c>
      <c r="M385">
        <v>0</v>
      </c>
      <c r="N385">
        <v>0</v>
      </c>
      <c r="O385">
        <v>0</v>
      </c>
      <c r="P385">
        <v>0</v>
      </c>
      <c r="Q385">
        <v>0</v>
      </c>
      <c r="R385">
        <v>6</v>
      </c>
      <c r="S385">
        <v>5</v>
      </c>
      <c r="T385">
        <v>2</v>
      </c>
      <c r="U385">
        <v>17</v>
      </c>
      <c r="V385">
        <v>0</v>
      </c>
      <c r="W385">
        <v>1</v>
      </c>
      <c r="X385">
        <v>0</v>
      </c>
      <c r="Y385">
        <v>0</v>
      </c>
      <c r="Z385">
        <v>0</v>
      </c>
      <c r="AA385">
        <f t="shared" ref="AA385" si="246">SUM($X385+$Y385+$Z385)</f>
        <v>0</v>
      </c>
      <c r="AB385">
        <v>0</v>
      </c>
      <c r="AC385">
        <v>0</v>
      </c>
      <c r="AD385">
        <v>0</v>
      </c>
      <c r="AE385">
        <f t="shared" si="236"/>
        <v>0</v>
      </c>
      <c r="AF385">
        <v>0</v>
      </c>
      <c r="AG385">
        <v>0</v>
      </c>
      <c r="AH385">
        <v>0</v>
      </c>
      <c r="AI385">
        <f t="shared" ref="AI385" si="247">SUM($AF385+$AG385+$AH385)</f>
        <v>0</v>
      </c>
      <c r="AJ385">
        <v>0</v>
      </c>
      <c r="AK385">
        <v>0</v>
      </c>
      <c r="AL385">
        <v>0</v>
      </c>
      <c r="AM385">
        <f t="shared" si="235"/>
        <v>0</v>
      </c>
      <c r="AN385" s="8">
        <f t="shared" si="202"/>
        <v>1</v>
      </c>
      <c r="AO385" s="8">
        <f t="shared" si="195"/>
        <v>2</v>
      </c>
    </row>
    <row r="386" spans="1:41" ht="12.75" customHeight="1" x14ac:dyDescent="0.35">
      <c r="A386" s="6">
        <v>193</v>
      </c>
      <c r="B386" s="6">
        <v>365366</v>
      </c>
      <c r="C386" s="6" t="s">
        <v>30</v>
      </c>
      <c r="D386" s="6" t="s">
        <v>732</v>
      </c>
      <c r="E386" s="6" t="s">
        <v>741</v>
      </c>
      <c r="F386" s="9">
        <v>39199</v>
      </c>
      <c r="G386" s="6">
        <v>2</v>
      </c>
      <c r="H386" s="6">
        <v>1</v>
      </c>
      <c r="I386" s="6">
        <v>365</v>
      </c>
      <c r="J386" s="6">
        <v>366</v>
      </c>
      <c r="K386" s="6">
        <v>4</v>
      </c>
      <c r="L386" s="6">
        <v>0</v>
      </c>
      <c r="M386" s="6">
        <v>1</v>
      </c>
      <c r="N386" s="6">
        <v>0</v>
      </c>
      <c r="O386" s="6">
        <v>1</v>
      </c>
      <c r="P386" s="6">
        <v>2</v>
      </c>
      <c r="Q386">
        <v>0</v>
      </c>
      <c r="R386">
        <v>6</v>
      </c>
      <c r="S386">
        <v>5</v>
      </c>
      <c r="T386">
        <v>2</v>
      </c>
      <c r="U386">
        <v>0</v>
      </c>
      <c r="V386">
        <v>0</v>
      </c>
      <c r="W386">
        <f t="shared" si="241"/>
        <v>0</v>
      </c>
      <c r="X386">
        <v>4.4000000000000004</v>
      </c>
      <c r="Y386">
        <v>0</v>
      </c>
      <c r="Z386">
        <v>0</v>
      </c>
      <c r="AA386">
        <v>1</v>
      </c>
      <c r="AB386">
        <v>0</v>
      </c>
      <c r="AC386">
        <v>0</v>
      </c>
      <c r="AD386">
        <v>0</v>
      </c>
      <c r="AE386">
        <f t="shared" si="236"/>
        <v>0</v>
      </c>
      <c r="AF386">
        <v>3</v>
      </c>
      <c r="AG386">
        <v>0</v>
      </c>
      <c r="AH386">
        <v>0.1</v>
      </c>
      <c r="AI386">
        <v>2</v>
      </c>
      <c r="AJ386">
        <v>0</v>
      </c>
      <c r="AK386">
        <v>0</v>
      </c>
      <c r="AL386">
        <v>0</v>
      </c>
      <c r="AM386">
        <f t="shared" si="235"/>
        <v>0</v>
      </c>
      <c r="AN386" s="8">
        <f t="shared" si="202"/>
        <v>0</v>
      </c>
      <c r="AO386" s="8">
        <f t="shared" si="195"/>
        <v>5</v>
      </c>
    </row>
    <row r="387" spans="1:41" customFormat="1" ht="12.75" customHeight="1" x14ac:dyDescent="0.35">
      <c r="A387">
        <v>193</v>
      </c>
      <c r="B387">
        <v>365366</v>
      </c>
      <c r="C387" t="s">
        <v>30</v>
      </c>
      <c r="D387" t="s">
        <v>732</v>
      </c>
      <c r="E387" t="s">
        <v>1562</v>
      </c>
      <c r="F387" s="7">
        <f>DATEVALUE("2/7/2006")</f>
        <v>38755</v>
      </c>
      <c r="G387">
        <v>0</v>
      </c>
      <c r="H387">
        <v>0</v>
      </c>
      <c r="I387">
        <v>366</v>
      </c>
      <c r="J387">
        <v>365</v>
      </c>
      <c r="K387">
        <v>0</v>
      </c>
      <c r="L387">
        <v>0</v>
      </c>
      <c r="M387">
        <v>0</v>
      </c>
      <c r="N387">
        <v>0</v>
      </c>
      <c r="O387">
        <v>0</v>
      </c>
      <c r="P387">
        <v>0</v>
      </c>
      <c r="Q387">
        <v>0</v>
      </c>
      <c r="R387">
        <v>6</v>
      </c>
      <c r="S387">
        <v>5</v>
      </c>
      <c r="T387">
        <v>2</v>
      </c>
      <c r="U387">
        <v>17</v>
      </c>
      <c r="V387">
        <v>0</v>
      </c>
      <c r="W387">
        <v>1</v>
      </c>
      <c r="X387">
        <v>0</v>
      </c>
      <c r="Y387">
        <v>0</v>
      </c>
      <c r="Z387">
        <v>0</v>
      </c>
      <c r="AA387">
        <f>SUM($X387+$Y387+$Z387)</f>
        <v>0</v>
      </c>
      <c r="AB387">
        <v>0</v>
      </c>
      <c r="AC387">
        <v>0</v>
      </c>
      <c r="AD387">
        <v>0</v>
      </c>
      <c r="AE387">
        <f t="shared" si="236"/>
        <v>0</v>
      </c>
      <c r="AF387">
        <v>0</v>
      </c>
      <c r="AG387">
        <v>0</v>
      </c>
      <c r="AH387">
        <v>0</v>
      </c>
      <c r="AI387">
        <f t="shared" ref="AI387:AI395" si="248">SUM($AF387+$AG387+$AH387)</f>
        <v>0</v>
      </c>
      <c r="AJ387">
        <v>0</v>
      </c>
      <c r="AK387">
        <v>0</v>
      </c>
      <c r="AL387">
        <v>0</v>
      </c>
      <c r="AM387">
        <f t="shared" si="235"/>
        <v>0</v>
      </c>
      <c r="AN387" s="8">
        <f t="shared" si="202"/>
        <v>1</v>
      </c>
      <c r="AO387" s="8">
        <f t="shared" ref="AO387:AO450" si="249">SUM($T387+$AA387+$AI387)</f>
        <v>2</v>
      </c>
    </row>
    <row r="388" spans="1:41" ht="12.75" customHeight="1" x14ac:dyDescent="0.35">
      <c r="A388" s="6">
        <v>194</v>
      </c>
      <c r="B388" s="6">
        <v>365368</v>
      </c>
      <c r="C388" s="6" t="s">
        <v>30</v>
      </c>
      <c r="D388" s="6" t="s">
        <v>743</v>
      </c>
      <c r="E388" s="6" t="s">
        <v>744</v>
      </c>
      <c r="F388" s="9">
        <v>38353.01</v>
      </c>
      <c r="G388" s="6">
        <v>3</v>
      </c>
      <c r="H388" s="6">
        <v>2</v>
      </c>
      <c r="I388" s="6">
        <v>365</v>
      </c>
      <c r="J388" s="6">
        <v>368</v>
      </c>
      <c r="K388" s="6">
        <v>2</v>
      </c>
      <c r="L388" s="6">
        <v>0</v>
      </c>
      <c r="M388" s="6">
        <v>1</v>
      </c>
      <c r="N388" s="6">
        <v>0</v>
      </c>
      <c r="O388" s="6">
        <v>2</v>
      </c>
      <c r="P388" s="6">
        <v>4</v>
      </c>
      <c r="Q388">
        <v>0</v>
      </c>
      <c r="R388">
        <v>0</v>
      </c>
      <c r="S388">
        <v>0</v>
      </c>
      <c r="T388">
        <f>SUM($R388+$S388)</f>
        <v>0</v>
      </c>
      <c r="U388">
        <v>0</v>
      </c>
      <c r="V388">
        <v>18</v>
      </c>
      <c r="W388">
        <v>1</v>
      </c>
      <c r="X388">
        <v>0</v>
      </c>
      <c r="Y388">
        <v>0</v>
      </c>
      <c r="Z388">
        <v>0</v>
      </c>
      <c r="AA388">
        <f>SUM($X388+$Y388+$Z388)</f>
        <v>0</v>
      </c>
      <c r="AB388">
        <v>0</v>
      </c>
      <c r="AC388">
        <v>0</v>
      </c>
      <c r="AD388">
        <v>0</v>
      </c>
      <c r="AE388">
        <f t="shared" si="236"/>
        <v>0</v>
      </c>
      <c r="AF388">
        <v>0</v>
      </c>
      <c r="AG388">
        <v>0</v>
      </c>
      <c r="AH388">
        <v>0</v>
      </c>
      <c r="AI388">
        <f t="shared" si="248"/>
        <v>0</v>
      </c>
      <c r="AJ388">
        <v>0</v>
      </c>
      <c r="AK388">
        <v>0</v>
      </c>
      <c r="AL388">
        <v>0</v>
      </c>
      <c r="AM388">
        <f t="shared" si="235"/>
        <v>0</v>
      </c>
      <c r="AN388" s="8">
        <f t="shared" ref="AN388:AN451" si="250">SUM($W388,$AE388,$AM388)</f>
        <v>1</v>
      </c>
      <c r="AO388" s="8">
        <f t="shared" si="249"/>
        <v>0</v>
      </c>
    </row>
    <row r="389" spans="1:41" customFormat="1" x14ac:dyDescent="0.35">
      <c r="A389">
        <v>194</v>
      </c>
      <c r="B389">
        <v>365368</v>
      </c>
      <c r="C389" t="s">
        <v>30</v>
      </c>
      <c r="D389" t="s">
        <v>743</v>
      </c>
      <c r="E389" t="s">
        <v>1562</v>
      </c>
      <c r="F389" s="7">
        <f>DATEVALUE("10/27/2006")</f>
        <v>39017</v>
      </c>
      <c r="G389">
        <v>0</v>
      </c>
      <c r="H389">
        <v>0</v>
      </c>
      <c r="I389">
        <v>368</v>
      </c>
      <c r="J389">
        <v>365</v>
      </c>
      <c r="K389">
        <v>0</v>
      </c>
      <c r="L389">
        <v>0</v>
      </c>
      <c r="M389">
        <v>0</v>
      </c>
      <c r="N389">
        <v>0</v>
      </c>
      <c r="O389">
        <v>0</v>
      </c>
      <c r="P389">
        <v>0</v>
      </c>
      <c r="Q389">
        <v>0</v>
      </c>
      <c r="R389">
        <v>6</v>
      </c>
      <c r="S389">
        <v>5</v>
      </c>
      <c r="T389">
        <v>2</v>
      </c>
      <c r="U389">
        <v>0</v>
      </c>
      <c r="V389">
        <v>0</v>
      </c>
      <c r="W389">
        <f t="shared" ref="W389:W395" si="251">SUM($U389, $V389)</f>
        <v>0</v>
      </c>
      <c r="X389">
        <v>0</v>
      </c>
      <c r="Y389">
        <v>0</v>
      </c>
      <c r="Z389">
        <v>2</v>
      </c>
      <c r="AA389">
        <v>1</v>
      </c>
      <c r="AB389">
        <v>0</v>
      </c>
      <c r="AC389">
        <v>0</v>
      </c>
      <c r="AD389">
        <v>0</v>
      </c>
      <c r="AE389">
        <f t="shared" si="236"/>
        <v>0</v>
      </c>
      <c r="AF389">
        <v>0</v>
      </c>
      <c r="AG389">
        <v>0</v>
      </c>
      <c r="AH389">
        <v>0</v>
      </c>
      <c r="AI389">
        <f t="shared" si="248"/>
        <v>0</v>
      </c>
      <c r="AJ389">
        <v>0</v>
      </c>
      <c r="AK389">
        <v>0</v>
      </c>
      <c r="AL389">
        <v>0</v>
      </c>
      <c r="AM389">
        <f t="shared" si="235"/>
        <v>0</v>
      </c>
      <c r="AN389" s="8">
        <f t="shared" si="250"/>
        <v>0</v>
      </c>
      <c r="AO389" s="8">
        <f t="shared" si="249"/>
        <v>3</v>
      </c>
    </row>
    <row r="390" spans="1:41" ht="12.75" customHeight="1" x14ac:dyDescent="0.35">
      <c r="A390" s="6">
        <v>195</v>
      </c>
      <c r="B390" s="6">
        <v>365368</v>
      </c>
      <c r="C390" s="6" t="s">
        <v>30</v>
      </c>
      <c r="D390" s="6" t="s">
        <v>743</v>
      </c>
      <c r="E390" s="6" t="s">
        <v>748</v>
      </c>
      <c r="F390" s="9">
        <v>39627.01</v>
      </c>
      <c r="G390" s="6">
        <v>1</v>
      </c>
      <c r="H390" s="6">
        <v>1</v>
      </c>
      <c r="I390" s="6">
        <v>365</v>
      </c>
      <c r="J390" s="6">
        <v>368</v>
      </c>
      <c r="K390" s="6">
        <v>1</v>
      </c>
      <c r="L390" s="6">
        <v>1</v>
      </c>
      <c r="M390" s="6">
        <v>1</v>
      </c>
      <c r="N390" s="6">
        <v>0</v>
      </c>
      <c r="O390" s="6">
        <v>1</v>
      </c>
      <c r="P390" s="6">
        <v>2</v>
      </c>
      <c r="Q390">
        <v>0</v>
      </c>
      <c r="R390">
        <v>0</v>
      </c>
      <c r="S390">
        <v>5</v>
      </c>
      <c r="T390">
        <v>1</v>
      </c>
      <c r="U390">
        <v>0</v>
      </c>
      <c r="V390">
        <v>0</v>
      </c>
      <c r="W390">
        <f t="shared" si="251"/>
        <v>0</v>
      </c>
      <c r="X390">
        <v>0</v>
      </c>
      <c r="Y390">
        <v>0</v>
      </c>
      <c r="Z390">
        <v>0</v>
      </c>
      <c r="AA390">
        <f>SUM($X390+$Y390+$Z390)</f>
        <v>0</v>
      </c>
      <c r="AB390">
        <v>0</v>
      </c>
      <c r="AC390">
        <v>0</v>
      </c>
      <c r="AD390">
        <v>0</v>
      </c>
      <c r="AE390">
        <f t="shared" si="236"/>
        <v>0</v>
      </c>
      <c r="AF390">
        <v>0</v>
      </c>
      <c r="AG390">
        <v>0</v>
      </c>
      <c r="AH390">
        <v>0</v>
      </c>
      <c r="AI390">
        <f t="shared" si="248"/>
        <v>0</v>
      </c>
      <c r="AJ390">
        <v>0</v>
      </c>
      <c r="AK390">
        <v>0</v>
      </c>
      <c r="AL390">
        <v>0</v>
      </c>
      <c r="AM390">
        <f t="shared" si="235"/>
        <v>0</v>
      </c>
      <c r="AN390" s="8">
        <f t="shared" si="250"/>
        <v>0</v>
      </c>
      <c r="AO390" s="8">
        <f t="shared" si="249"/>
        <v>1</v>
      </c>
    </row>
    <row r="391" spans="1:41" customFormat="1" x14ac:dyDescent="0.35">
      <c r="A391">
        <v>195</v>
      </c>
      <c r="B391">
        <v>365368</v>
      </c>
      <c r="C391" t="s">
        <v>30</v>
      </c>
      <c r="D391" t="s">
        <v>743</v>
      </c>
      <c r="E391" t="s">
        <v>1562</v>
      </c>
      <c r="F391" s="7">
        <f>DATEVALUE("12/27/2008")</f>
        <v>39809</v>
      </c>
      <c r="G391">
        <v>0</v>
      </c>
      <c r="H391">
        <v>0</v>
      </c>
      <c r="I391">
        <v>368</v>
      </c>
      <c r="J391">
        <v>365</v>
      </c>
      <c r="K391">
        <v>0</v>
      </c>
      <c r="L391">
        <v>0</v>
      </c>
      <c r="M391">
        <v>0</v>
      </c>
      <c r="N391">
        <v>0</v>
      </c>
      <c r="O391">
        <v>0</v>
      </c>
      <c r="P391">
        <v>0</v>
      </c>
      <c r="Q391">
        <v>0</v>
      </c>
      <c r="R391">
        <v>6</v>
      </c>
      <c r="S391">
        <v>5</v>
      </c>
      <c r="T391">
        <v>2</v>
      </c>
      <c r="U391">
        <v>0</v>
      </c>
      <c r="V391">
        <v>0</v>
      </c>
      <c r="W391">
        <f t="shared" si="251"/>
        <v>0</v>
      </c>
      <c r="X391">
        <v>0</v>
      </c>
      <c r="Y391">
        <v>0</v>
      </c>
      <c r="Z391">
        <v>2</v>
      </c>
      <c r="AA391">
        <v>1</v>
      </c>
      <c r="AB391">
        <v>0</v>
      </c>
      <c r="AC391">
        <v>0</v>
      </c>
      <c r="AD391">
        <v>0</v>
      </c>
      <c r="AE391">
        <f t="shared" si="236"/>
        <v>0</v>
      </c>
      <c r="AF391">
        <v>0</v>
      </c>
      <c r="AG391">
        <v>0</v>
      </c>
      <c r="AH391">
        <v>0</v>
      </c>
      <c r="AI391">
        <f t="shared" si="248"/>
        <v>0</v>
      </c>
      <c r="AJ391">
        <v>0</v>
      </c>
      <c r="AK391">
        <v>0</v>
      </c>
      <c r="AL391">
        <v>0</v>
      </c>
      <c r="AM391">
        <f t="shared" si="235"/>
        <v>0</v>
      </c>
      <c r="AN391" s="8">
        <f t="shared" si="250"/>
        <v>0</v>
      </c>
      <c r="AO391" s="8">
        <f t="shared" si="249"/>
        <v>3</v>
      </c>
    </row>
    <row r="392" spans="1:41" ht="12.75" customHeight="1" x14ac:dyDescent="0.35">
      <c r="A392" s="6">
        <v>196</v>
      </c>
      <c r="B392" s="6">
        <v>365368</v>
      </c>
      <c r="C392" s="6" t="s">
        <v>30</v>
      </c>
      <c r="D392" s="6" t="s">
        <v>743</v>
      </c>
      <c r="E392" s="6" t="s">
        <v>752</v>
      </c>
      <c r="F392" s="9">
        <v>39627.019999999997</v>
      </c>
      <c r="G392" s="6">
        <v>1</v>
      </c>
      <c r="H392" s="6">
        <v>2</v>
      </c>
      <c r="I392" s="6">
        <v>365</v>
      </c>
      <c r="J392" s="6">
        <v>368</v>
      </c>
      <c r="K392" s="6">
        <v>1</v>
      </c>
      <c r="L392" s="6">
        <v>1</v>
      </c>
      <c r="M392" s="6">
        <v>1</v>
      </c>
      <c r="N392" s="6">
        <v>0</v>
      </c>
      <c r="O392" s="6">
        <v>2</v>
      </c>
      <c r="P392" s="6">
        <v>2</v>
      </c>
      <c r="Q392">
        <v>0</v>
      </c>
      <c r="R392">
        <v>0</v>
      </c>
      <c r="S392">
        <v>5</v>
      </c>
      <c r="T392">
        <v>1</v>
      </c>
      <c r="U392">
        <v>0</v>
      </c>
      <c r="V392">
        <v>0</v>
      </c>
      <c r="W392">
        <f t="shared" si="251"/>
        <v>0</v>
      </c>
      <c r="X392">
        <v>0</v>
      </c>
      <c r="Y392">
        <v>0</v>
      </c>
      <c r="Z392">
        <v>0</v>
      </c>
      <c r="AA392">
        <f>SUM($X392+$Y392+$Z392)</f>
        <v>0</v>
      </c>
      <c r="AB392">
        <v>0</v>
      </c>
      <c r="AC392">
        <v>0</v>
      </c>
      <c r="AD392">
        <v>0</v>
      </c>
      <c r="AE392">
        <f t="shared" si="236"/>
        <v>0</v>
      </c>
      <c r="AF392">
        <v>0</v>
      </c>
      <c r="AG392">
        <v>0</v>
      </c>
      <c r="AH392">
        <v>0</v>
      </c>
      <c r="AI392">
        <f t="shared" si="248"/>
        <v>0</v>
      </c>
      <c r="AJ392">
        <v>0</v>
      </c>
      <c r="AK392">
        <v>0</v>
      </c>
      <c r="AL392">
        <v>0</v>
      </c>
      <c r="AM392">
        <f t="shared" si="235"/>
        <v>0</v>
      </c>
      <c r="AN392" s="8">
        <f t="shared" si="250"/>
        <v>0</v>
      </c>
      <c r="AO392" s="8">
        <f t="shared" si="249"/>
        <v>1</v>
      </c>
    </row>
    <row r="393" spans="1:41" customFormat="1" x14ac:dyDescent="0.35">
      <c r="A393">
        <v>196</v>
      </c>
      <c r="B393">
        <v>365368</v>
      </c>
      <c r="C393" t="s">
        <v>30</v>
      </c>
      <c r="D393" t="s">
        <v>743</v>
      </c>
      <c r="E393" t="s">
        <v>1562</v>
      </c>
      <c r="F393" s="7">
        <f>DATEVALUE("7/7/2009")</f>
        <v>40001</v>
      </c>
      <c r="G393">
        <v>0</v>
      </c>
      <c r="H393">
        <v>0</v>
      </c>
      <c r="I393">
        <v>368</v>
      </c>
      <c r="J393">
        <v>365</v>
      </c>
      <c r="K393">
        <v>0</v>
      </c>
      <c r="L393">
        <v>0</v>
      </c>
      <c r="M393">
        <v>0</v>
      </c>
      <c r="N393">
        <v>0</v>
      </c>
      <c r="O393">
        <v>0</v>
      </c>
      <c r="P393">
        <v>0</v>
      </c>
      <c r="Q393">
        <v>0</v>
      </c>
      <c r="R393">
        <v>6</v>
      </c>
      <c r="S393">
        <v>5</v>
      </c>
      <c r="T393">
        <v>2</v>
      </c>
      <c r="U393">
        <v>0</v>
      </c>
      <c r="V393">
        <v>0</v>
      </c>
      <c r="W393">
        <f t="shared" si="251"/>
        <v>0</v>
      </c>
      <c r="X393">
        <v>0</v>
      </c>
      <c r="Y393">
        <v>0</v>
      </c>
      <c r="Z393">
        <v>2</v>
      </c>
      <c r="AA393">
        <v>1</v>
      </c>
      <c r="AB393">
        <v>0</v>
      </c>
      <c r="AC393">
        <v>0</v>
      </c>
      <c r="AD393">
        <v>0</v>
      </c>
      <c r="AE393">
        <f t="shared" si="236"/>
        <v>0</v>
      </c>
      <c r="AF393">
        <v>0</v>
      </c>
      <c r="AG393">
        <v>0</v>
      </c>
      <c r="AH393">
        <v>0</v>
      </c>
      <c r="AI393">
        <f t="shared" si="248"/>
        <v>0</v>
      </c>
      <c r="AJ393">
        <v>0</v>
      </c>
      <c r="AK393">
        <v>0</v>
      </c>
      <c r="AL393">
        <v>0</v>
      </c>
      <c r="AM393">
        <f t="shared" si="235"/>
        <v>0</v>
      </c>
      <c r="AN393" s="8">
        <f t="shared" si="250"/>
        <v>0</v>
      </c>
      <c r="AO393" s="8">
        <f t="shared" si="249"/>
        <v>3</v>
      </c>
    </row>
    <row r="394" spans="1:41" ht="12.75" customHeight="1" x14ac:dyDescent="0.35">
      <c r="A394" s="6">
        <v>197</v>
      </c>
      <c r="B394" s="6">
        <v>365368</v>
      </c>
      <c r="C394" s="6" t="s">
        <v>30</v>
      </c>
      <c r="D394" s="6" t="s">
        <v>753</v>
      </c>
      <c r="E394" s="6" t="s">
        <v>754</v>
      </c>
      <c r="F394" s="9">
        <v>40935</v>
      </c>
      <c r="G394" s="6">
        <v>2</v>
      </c>
      <c r="H394" s="6">
        <v>1</v>
      </c>
      <c r="I394" s="6">
        <v>365</v>
      </c>
      <c r="J394" s="6">
        <v>368</v>
      </c>
      <c r="K394" s="6">
        <v>1</v>
      </c>
      <c r="L394" s="6">
        <v>0</v>
      </c>
      <c r="M394" s="6">
        <v>1</v>
      </c>
      <c r="N394" s="6">
        <v>0</v>
      </c>
      <c r="O394" s="6">
        <v>1</v>
      </c>
      <c r="P394" s="6">
        <v>2</v>
      </c>
      <c r="Q394">
        <v>0</v>
      </c>
      <c r="R394">
        <v>0</v>
      </c>
      <c r="S394">
        <v>0</v>
      </c>
      <c r="T394">
        <f>SUM($R394+$S394)</f>
        <v>0</v>
      </c>
      <c r="U394">
        <v>0</v>
      </c>
      <c r="V394">
        <v>0</v>
      </c>
      <c r="W394">
        <f t="shared" si="251"/>
        <v>0</v>
      </c>
      <c r="X394">
        <v>0</v>
      </c>
      <c r="Y394">
        <v>0</v>
      </c>
      <c r="Z394">
        <v>0</v>
      </c>
      <c r="AA394">
        <f>SUM($X394+$Y394+$Z394)</f>
        <v>0</v>
      </c>
      <c r="AB394">
        <v>0</v>
      </c>
      <c r="AC394">
        <v>0</v>
      </c>
      <c r="AD394">
        <v>0</v>
      </c>
      <c r="AE394">
        <f t="shared" si="236"/>
        <v>0</v>
      </c>
      <c r="AF394">
        <v>0</v>
      </c>
      <c r="AG394">
        <v>0</v>
      </c>
      <c r="AH394">
        <v>0</v>
      </c>
      <c r="AI394">
        <f t="shared" si="248"/>
        <v>0</v>
      </c>
      <c r="AJ394">
        <v>0</v>
      </c>
      <c r="AK394">
        <v>0</v>
      </c>
      <c r="AL394">
        <v>0</v>
      </c>
      <c r="AM394">
        <f t="shared" si="235"/>
        <v>0</v>
      </c>
      <c r="AN394" s="8">
        <f t="shared" si="250"/>
        <v>0</v>
      </c>
      <c r="AO394" s="8">
        <f t="shared" si="249"/>
        <v>0</v>
      </c>
    </row>
    <row r="395" spans="1:41" customFormat="1" x14ac:dyDescent="0.35">
      <c r="A395">
        <v>197</v>
      </c>
      <c r="B395">
        <v>365368</v>
      </c>
      <c r="C395" t="s">
        <v>30</v>
      </c>
      <c r="D395" t="s">
        <v>743</v>
      </c>
      <c r="E395" t="s">
        <v>1562</v>
      </c>
      <c r="F395" s="7">
        <v>41852</v>
      </c>
      <c r="G395">
        <v>0</v>
      </c>
      <c r="H395">
        <v>0</v>
      </c>
      <c r="I395">
        <v>368</v>
      </c>
      <c r="J395">
        <v>365</v>
      </c>
      <c r="K395">
        <v>0</v>
      </c>
      <c r="L395">
        <v>0</v>
      </c>
      <c r="M395">
        <v>0</v>
      </c>
      <c r="N395">
        <v>0</v>
      </c>
      <c r="O395">
        <v>0</v>
      </c>
      <c r="P395">
        <v>0</v>
      </c>
      <c r="Q395">
        <v>0</v>
      </c>
      <c r="R395">
        <v>0</v>
      </c>
      <c r="S395">
        <v>0</v>
      </c>
      <c r="T395">
        <f>SUM($R395+$S395)</f>
        <v>0</v>
      </c>
      <c r="U395">
        <v>0</v>
      </c>
      <c r="V395">
        <v>0</v>
      </c>
      <c r="W395">
        <f t="shared" si="251"/>
        <v>0</v>
      </c>
      <c r="X395">
        <v>0</v>
      </c>
      <c r="Y395">
        <v>0</v>
      </c>
      <c r="Z395">
        <v>0</v>
      </c>
      <c r="AA395">
        <f>SUM($X395+$Y395+$Z395)</f>
        <v>0</v>
      </c>
      <c r="AB395">
        <v>0</v>
      </c>
      <c r="AC395">
        <v>0</v>
      </c>
      <c r="AD395">
        <v>0</v>
      </c>
      <c r="AE395">
        <f t="shared" si="236"/>
        <v>0</v>
      </c>
      <c r="AF395">
        <v>0</v>
      </c>
      <c r="AG395">
        <v>0</v>
      </c>
      <c r="AH395">
        <v>0</v>
      </c>
      <c r="AI395">
        <f t="shared" si="248"/>
        <v>0</v>
      </c>
      <c r="AJ395">
        <v>0</v>
      </c>
      <c r="AK395">
        <v>0</v>
      </c>
      <c r="AL395">
        <v>0</v>
      </c>
      <c r="AM395">
        <f t="shared" si="235"/>
        <v>0</v>
      </c>
      <c r="AN395" s="8">
        <f t="shared" si="250"/>
        <v>0</v>
      </c>
      <c r="AO395" s="8">
        <f t="shared" si="249"/>
        <v>0</v>
      </c>
    </row>
    <row r="396" spans="1:41" ht="12.75" customHeight="1" x14ac:dyDescent="0.35">
      <c r="A396" s="6">
        <v>198</v>
      </c>
      <c r="B396" s="6">
        <v>365368</v>
      </c>
      <c r="C396" s="6" t="s">
        <v>30</v>
      </c>
      <c r="D396" s="6" t="s">
        <v>743</v>
      </c>
      <c r="E396" s="6" t="s">
        <v>757</v>
      </c>
      <c r="F396" s="9">
        <v>43360</v>
      </c>
      <c r="G396" s="6">
        <v>3</v>
      </c>
      <c r="H396" s="6">
        <v>3</v>
      </c>
      <c r="I396" s="6">
        <v>365</v>
      </c>
      <c r="J396" s="6">
        <v>368</v>
      </c>
      <c r="K396" s="6">
        <v>1</v>
      </c>
      <c r="L396" s="6">
        <v>1</v>
      </c>
      <c r="M396" s="6">
        <v>1</v>
      </c>
      <c r="N396" s="6">
        <v>0</v>
      </c>
      <c r="O396" s="6">
        <v>1</v>
      </c>
      <c r="P396" s="6">
        <v>3</v>
      </c>
      <c r="Q396">
        <v>0</v>
      </c>
      <c r="R396" s="6">
        <v>0</v>
      </c>
      <c r="S396" s="6">
        <v>0</v>
      </c>
      <c r="T396" s="6">
        <v>0</v>
      </c>
      <c r="U396" s="6">
        <v>0</v>
      </c>
      <c r="V396" s="6">
        <v>0</v>
      </c>
      <c r="W396" s="6">
        <v>0</v>
      </c>
      <c r="X396" s="6">
        <v>0</v>
      </c>
      <c r="Y396" s="6">
        <v>0</v>
      </c>
      <c r="Z396" s="6">
        <v>0</v>
      </c>
      <c r="AA396" s="6">
        <v>0</v>
      </c>
      <c r="AB396" s="6">
        <v>0</v>
      </c>
      <c r="AC396" s="6">
        <v>0</v>
      </c>
      <c r="AD396" s="6">
        <v>0</v>
      </c>
      <c r="AE396" s="6">
        <v>0</v>
      </c>
      <c r="AF396" s="6">
        <v>0</v>
      </c>
      <c r="AG396" s="6">
        <v>0</v>
      </c>
      <c r="AH396" s="6">
        <v>0</v>
      </c>
      <c r="AI396" s="6">
        <v>0</v>
      </c>
      <c r="AJ396" s="6">
        <v>0</v>
      </c>
      <c r="AK396" s="6">
        <v>0</v>
      </c>
      <c r="AL396" s="6">
        <v>0</v>
      </c>
      <c r="AM396" s="6">
        <v>0</v>
      </c>
      <c r="AN396" s="8">
        <f t="shared" si="250"/>
        <v>0</v>
      </c>
      <c r="AO396" s="8">
        <f t="shared" si="249"/>
        <v>0</v>
      </c>
    </row>
    <row r="397" spans="1:41" ht="12.75" customHeight="1" x14ac:dyDescent="0.35">
      <c r="A397" s="6">
        <v>198</v>
      </c>
      <c r="B397">
        <v>365368</v>
      </c>
      <c r="C397" s="6" t="s">
        <v>30</v>
      </c>
      <c r="D397" s="6" t="s">
        <v>743</v>
      </c>
      <c r="E397" s="6" t="s">
        <v>1562</v>
      </c>
      <c r="F397" s="9">
        <v>43361</v>
      </c>
      <c r="G397">
        <v>0</v>
      </c>
      <c r="H397">
        <v>0</v>
      </c>
      <c r="I397">
        <v>368</v>
      </c>
      <c r="J397">
        <v>365</v>
      </c>
      <c r="K397">
        <v>0</v>
      </c>
      <c r="L397">
        <v>0</v>
      </c>
      <c r="M397">
        <v>0</v>
      </c>
      <c r="N397">
        <v>0</v>
      </c>
      <c r="O397">
        <v>0</v>
      </c>
      <c r="P397">
        <v>0</v>
      </c>
      <c r="Q397">
        <v>0</v>
      </c>
      <c r="R397" s="6">
        <v>0</v>
      </c>
      <c r="S397" s="6">
        <v>0</v>
      </c>
      <c r="T397" s="6">
        <v>0</v>
      </c>
      <c r="U397" s="6">
        <v>0</v>
      </c>
      <c r="V397" s="6">
        <v>0</v>
      </c>
      <c r="W397" s="6">
        <v>0</v>
      </c>
      <c r="X397" s="6">
        <v>0</v>
      </c>
      <c r="Y397" s="6">
        <v>0</v>
      </c>
      <c r="Z397" s="6">
        <v>0</v>
      </c>
      <c r="AA397" s="6">
        <v>0</v>
      </c>
      <c r="AB397" s="6">
        <v>0</v>
      </c>
      <c r="AC397" s="6">
        <v>0</v>
      </c>
      <c r="AD397" s="6">
        <v>0</v>
      </c>
      <c r="AE397" s="6">
        <v>0</v>
      </c>
      <c r="AF397" s="6">
        <v>0</v>
      </c>
      <c r="AG397" s="6">
        <v>0</v>
      </c>
      <c r="AH397" s="6">
        <v>0</v>
      </c>
      <c r="AI397" s="6">
        <v>0</v>
      </c>
      <c r="AJ397" s="6">
        <v>0</v>
      </c>
      <c r="AK397" s="6">
        <v>0</v>
      </c>
      <c r="AL397" s="6">
        <v>0</v>
      </c>
      <c r="AM397" s="6">
        <v>0</v>
      </c>
      <c r="AN397" s="8">
        <f t="shared" si="250"/>
        <v>0</v>
      </c>
      <c r="AO397" s="8">
        <f t="shared" si="249"/>
        <v>0</v>
      </c>
    </row>
    <row r="398" spans="1:41" ht="12.75" customHeight="1" x14ac:dyDescent="0.35">
      <c r="A398" s="6">
        <v>199</v>
      </c>
      <c r="B398" s="6">
        <v>365368</v>
      </c>
      <c r="C398" s="6" t="s">
        <v>30</v>
      </c>
      <c r="D398" s="6" t="s">
        <v>743</v>
      </c>
      <c r="E398" s="6" t="s">
        <v>764</v>
      </c>
      <c r="F398" s="9">
        <v>44105</v>
      </c>
      <c r="G398" s="6">
        <v>3</v>
      </c>
      <c r="H398" s="6">
        <v>2</v>
      </c>
      <c r="I398" s="6">
        <v>365</v>
      </c>
      <c r="J398" s="6">
        <v>368</v>
      </c>
      <c r="K398" s="6">
        <v>2</v>
      </c>
      <c r="L398" s="6">
        <v>1</v>
      </c>
      <c r="M398" s="6">
        <v>1</v>
      </c>
      <c r="N398" s="6">
        <v>0</v>
      </c>
      <c r="O398" s="6">
        <v>1</v>
      </c>
      <c r="P398" s="6">
        <v>3</v>
      </c>
      <c r="Q398">
        <v>0</v>
      </c>
      <c r="R398" s="6">
        <v>0</v>
      </c>
      <c r="S398" s="6">
        <v>0</v>
      </c>
      <c r="T398" s="6">
        <v>0</v>
      </c>
      <c r="U398" s="6">
        <v>0</v>
      </c>
      <c r="V398" s="6">
        <v>0</v>
      </c>
      <c r="W398" s="6">
        <v>0</v>
      </c>
      <c r="X398" s="6">
        <v>0</v>
      </c>
      <c r="Y398" s="6">
        <v>0</v>
      </c>
      <c r="Z398" s="6">
        <v>0</v>
      </c>
      <c r="AA398" s="6">
        <v>0</v>
      </c>
      <c r="AB398" s="6">
        <v>0</v>
      </c>
      <c r="AC398" s="6">
        <v>0</v>
      </c>
      <c r="AD398" s="6">
        <v>0</v>
      </c>
      <c r="AE398" s="6">
        <v>0</v>
      </c>
      <c r="AF398" s="6">
        <v>0</v>
      </c>
      <c r="AG398" s="6">
        <v>0</v>
      </c>
      <c r="AH398" s="6">
        <v>0</v>
      </c>
      <c r="AI398" s="6">
        <v>0</v>
      </c>
      <c r="AJ398" s="6">
        <v>0</v>
      </c>
      <c r="AK398" s="6">
        <v>0</v>
      </c>
      <c r="AL398" s="6">
        <v>0</v>
      </c>
      <c r="AM398" s="6">
        <v>0</v>
      </c>
      <c r="AN398" s="8">
        <f t="shared" si="250"/>
        <v>0</v>
      </c>
      <c r="AO398" s="8">
        <f t="shared" si="249"/>
        <v>0</v>
      </c>
    </row>
    <row r="399" spans="1:41" ht="12.75" customHeight="1" x14ac:dyDescent="0.35">
      <c r="A399" s="6">
        <v>199</v>
      </c>
      <c r="B399">
        <v>365368</v>
      </c>
      <c r="C399" s="6" t="s">
        <v>30</v>
      </c>
      <c r="D399" s="6" t="s">
        <v>743</v>
      </c>
      <c r="E399" s="6" t="s">
        <v>1562</v>
      </c>
      <c r="F399" s="9">
        <v>44106</v>
      </c>
      <c r="G399">
        <v>0</v>
      </c>
      <c r="H399">
        <v>0</v>
      </c>
      <c r="I399">
        <v>368</v>
      </c>
      <c r="J399">
        <v>365</v>
      </c>
      <c r="K399">
        <v>0</v>
      </c>
      <c r="L399">
        <v>0</v>
      </c>
      <c r="M399">
        <v>0</v>
      </c>
      <c r="N399">
        <v>0</v>
      </c>
      <c r="O399">
        <v>0</v>
      </c>
      <c r="P399">
        <v>0</v>
      </c>
      <c r="Q399">
        <v>0</v>
      </c>
      <c r="R399" s="6">
        <v>0</v>
      </c>
      <c r="S399" s="6">
        <v>0</v>
      </c>
      <c r="T399" s="6">
        <v>0</v>
      </c>
      <c r="U399" s="6">
        <v>0</v>
      </c>
      <c r="V399" s="6">
        <v>0</v>
      </c>
      <c r="W399" s="6">
        <v>0</v>
      </c>
      <c r="X399" s="6">
        <v>0</v>
      </c>
      <c r="Y399" s="6">
        <v>0</v>
      </c>
      <c r="Z399" s="6">
        <v>0</v>
      </c>
      <c r="AA399" s="6">
        <v>0</v>
      </c>
      <c r="AB399" s="6">
        <v>0</v>
      </c>
      <c r="AC399" s="6">
        <v>0</v>
      </c>
      <c r="AD399" s="6">
        <v>0</v>
      </c>
      <c r="AE399" s="6">
        <v>0</v>
      </c>
      <c r="AF399" s="6">
        <v>0</v>
      </c>
      <c r="AG399" s="6">
        <v>0</v>
      </c>
      <c r="AH399" s="6">
        <v>0</v>
      </c>
      <c r="AI399" s="6">
        <v>0</v>
      </c>
      <c r="AJ399" s="6">
        <v>0</v>
      </c>
      <c r="AK399" s="6">
        <v>0</v>
      </c>
      <c r="AL399" s="6">
        <v>0</v>
      </c>
      <c r="AM399" s="6">
        <v>0</v>
      </c>
      <c r="AN399" s="8">
        <f t="shared" si="250"/>
        <v>0</v>
      </c>
      <c r="AO399" s="8">
        <f t="shared" si="249"/>
        <v>0</v>
      </c>
    </row>
    <row r="400" spans="1:41" ht="12.75" customHeight="1" x14ac:dyDescent="0.35">
      <c r="A400" s="6">
        <v>200</v>
      </c>
      <c r="B400" s="6">
        <v>365369</v>
      </c>
      <c r="C400" s="6" t="s">
        <v>30</v>
      </c>
      <c r="D400" s="6" t="s">
        <v>767</v>
      </c>
      <c r="E400" s="6" t="s">
        <v>768</v>
      </c>
      <c r="F400" s="9">
        <v>38353.019999999997</v>
      </c>
      <c r="G400" s="6">
        <v>3</v>
      </c>
      <c r="H400" s="6">
        <v>2</v>
      </c>
      <c r="I400" s="6">
        <v>365</v>
      </c>
      <c r="J400" s="6">
        <v>369</v>
      </c>
      <c r="K400" s="6">
        <v>2</v>
      </c>
      <c r="L400" s="6">
        <v>0</v>
      </c>
      <c r="M400" s="6">
        <v>1</v>
      </c>
      <c r="N400" s="6">
        <v>0</v>
      </c>
      <c r="O400" s="6">
        <v>2</v>
      </c>
      <c r="P400" s="6">
        <v>4</v>
      </c>
      <c r="Q400">
        <v>0</v>
      </c>
      <c r="R400">
        <v>0</v>
      </c>
      <c r="S400">
        <v>0</v>
      </c>
      <c r="T400">
        <f>SUM($R400+$S400)</f>
        <v>0</v>
      </c>
      <c r="U400">
        <v>17</v>
      </c>
      <c r="V400">
        <v>18</v>
      </c>
      <c r="W400">
        <v>2</v>
      </c>
      <c r="X400">
        <v>0</v>
      </c>
      <c r="Y400">
        <v>0</v>
      </c>
      <c r="Z400">
        <v>0</v>
      </c>
      <c r="AA400">
        <f>SUM($X400+$Y400+$Z400)</f>
        <v>0</v>
      </c>
      <c r="AB400">
        <v>0</v>
      </c>
      <c r="AC400">
        <v>0</v>
      </c>
      <c r="AD400">
        <v>0</v>
      </c>
      <c r="AE400">
        <f t="shared" ref="AE400:AE401" si="252">SUM($AB400+$AC400+$AD400)</f>
        <v>0</v>
      </c>
      <c r="AF400">
        <v>0</v>
      </c>
      <c r="AG400">
        <v>0</v>
      </c>
      <c r="AH400">
        <v>0</v>
      </c>
      <c r="AI400">
        <f t="shared" ref="AI400" si="253">SUM($AF400+$AG400+$AH400)</f>
        <v>0</v>
      </c>
      <c r="AJ400">
        <v>0</v>
      </c>
      <c r="AK400">
        <v>0</v>
      </c>
      <c r="AL400">
        <v>0</v>
      </c>
      <c r="AM400">
        <f t="shared" ref="AM400:AM418" si="254">SUM($AJ400+$AK400+$AL400)</f>
        <v>0</v>
      </c>
      <c r="AN400" s="8">
        <f t="shared" si="250"/>
        <v>2</v>
      </c>
      <c r="AO400" s="8">
        <f t="shared" si="249"/>
        <v>0</v>
      </c>
    </row>
    <row r="401" spans="1:41" customFormat="1" x14ac:dyDescent="0.35">
      <c r="A401">
        <v>200</v>
      </c>
      <c r="B401">
        <v>365369</v>
      </c>
      <c r="C401" t="s">
        <v>30</v>
      </c>
      <c r="D401" t="s">
        <v>767</v>
      </c>
      <c r="E401" t="s">
        <v>1562</v>
      </c>
      <c r="F401" s="7">
        <v>42157</v>
      </c>
      <c r="G401">
        <v>0</v>
      </c>
      <c r="H401">
        <v>0</v>
      </c>
      <c r="I401">
        <v>369</v>
      </c>
      <c r="J401">
        <v>365</v>
      </c>
      <c r="K401">
        <v>0</v>
      </c>
      <c r="L401">
        <v>0</v>
      </c>
      <c r="M401">
        <v>0</v>
      </c>
      <c r="N401">
        <v>0</v>
      </c>
      <c r="O401">
        <v>0</v>
      </c>
      <c r="P401">
        <v>0</v>
      </c>
      <c r="Q401">
        <v>0</v>
      </c>
      <c r="R401">
        <v>6</v>
      </c>
      <c r="S401">
        <v>5</v>
      </c>
      <c r="T401">
        <v>2</v>
      </c>
      <c r="U401">
        <v>17</v>
      </c>
      <c r="V401">
        <v>0</v>
      </c>
      <c r="W401">
        <v>1</v>
      </c>
      <c r="X401">
        <v>0</v>
      </c>
      <c r="Y401">
        <v>0</v>
      </c>
      <c r="Z401">
        <v>2</v>
      </c>
      <c r="AA401">
        <v>1</v>
      </c>
      <c r="AB401">
        <v>0</v>
      </c>
      <c r="AC401">
        <v>0</v>
      </c>
      <c r="AD401">
        <v>0</v>
      </c>
      <c r="AE401">
        <f t="shared" si="252"/>
        <v>0</v>
      </c>
      <c r="AF401">
        <v>0</v>
      </c>
      <c r="AG401">
        <v>2.8</v>
      </c>
      <c r="AH401">
        <v>0.1</v>
      </c>
      <c r="AI401">
        <v>2</v>
      </c>
      <c r="AJ401">
        <v>0</v>
      </c>
      <c r="AK401">
        <v>0</v>
      </c>
      <c r="AL401">
        <v>0</v>
      </c>
      <c r="AM401">
        <f t="shared" si="254"/>
        <v>0</v>
      </c>
      <c r="AN401" s="8">
        <f t="shared" si="250"/>
        <v>1</v>
      </c>
      <c r="AO401" s="8">
        <f t="shared" si="249"/>
        <v>5</v>
      </c>
    </row>
    <row r="402" spans="1:41" ht="12.75" customHeight="1" x14ac:dyDescent="0.35">
      <c r="A402" s="6">
        <v>201</v>
      </c>
      <c r="B402" s="6">
        <v>365369</v>
      </c>
      <c r="C402" s="6" t="s">
        <v>30</v>
      </c>
      <c r="D402" s="6" t="s">
        <v>767</v>
      </c>
      <c r="E402" s="6" t="s">
        <v>769</v>
      </c>
      <c r="F402" s="9">
        <v>39814</v>
      </c>
      <c r="G402" s="6">
        <v>3</v>
      </c>
      <c r="H402" s="6">
        <v>2</v>
      </c>
      <c r="I402" s="6">
        <v>365</v>
      </c>
      <c r="J402" s="6">
        <v>369</v>
      </c>
      <c r="K402" s="6">
        <v>3</v>
      </c>
      <c r="L402" s="6">
        <v>0</v>
      </c>
      <c r="M402" s="6">
        <v>1</v>
      </c>
      <c r="N402" s="6">
        <v>0</v>
      </c>
      <c r="O402" s="6">
        <v>2</v>
      </c>
      <c r="P402" s="6">
        <v>2</v>
      </c>
      <c r="Q402">
        <v>0</v>
      </c>
      <c r="R402">
        <v>6</v>
      </c>
      <c r="S402">
        <v>5</v>
      </c>
      <c r="T402">
        <v>2</v>
      </c>
      <c r="U402">
        <v>17</v>
      </c>
      <c r="V402">
        <v>18</v>
      </c>
      <c r="W402">
        <v>2</v>
      </c>
      <c r="X402">
        <v>4.4000000000000004</v>
      </c>
      <c r="Y402">
        <v>0</v>
      </c>
      <c r="Z402">
        <v>2</v>
      </c>
      <c r="AA402">
        <v>2</v>
      </c>
      <c r="AB402">
        <v>0</v>
      </c>
      <c r="AC402">
        <v>0</v>
      </c>
      <c r="AD402">
        <v>17.399999999999999</v>
      </c>
      <c r="AE402">
        <v>1</v>
      </c>
      <c r="AF402">
        <v>0</v>
      </c>
      <c r="AG402">
        <v>0</v>
      </c>
      <c r="AH402">
        <v>0</v>
      </c>
      <c r="AI402">
        <f>SUM($AF402+$AG402+$AH402)</f>
        <v>0</v>
      </c>
      <c r="AJ402">
        <v>0</v>
      </c>
      <c r="AK402">
        <v>0</v>
      </c>
      <c r="AL402">
        <v>0</v>
      </c>
      <c r="AM402">
        <f t="shared" si="254"/>
        <v>0</v>
      </c>
      <c r="AN402" s="8">
        <f t="shared" si="250"/>
        <v>3</v>
      </c>
      <c r="AO402" s="8">
        <f t="shared" si="249"/>
        <v>4</v>
      </c>
    </row>
    <row r="403" spans="1:41" customFormat="1" x14ac:dyDescent="0.35">
      <c r="A403">
        <v>201</v>
      </c>
      <c r="B403">
        <v>365369</v>
      </c>
      <c r="C403" t="s">
        <v>30</v>
      </c>
      <c r="D403" t="s">
        <v>767</v>
      </c>
      <c r="E403" t="s">
        <v>1562</v>
      </c>
      <c r="F403" s="7">
        <v>41141</v>
      </c>
      <c r="G403">
        <v>0</v>
      </c>
      <c r="H403">
        <v>0</v>
      </c>
      <c r="I403">
        <v>369</v>
      </c>
      <c r="J403">
        <v>365</v>
      </c>
      <c r="K403">
        <v>0</v>
      </c>
      <c r="L403">
        <v>0</v>
      </c>
      <c r="M403">
        <v>0</v>
      </c>
      <c r="N403">
        <v>0</v>
      </c>
      <c r="O403">
        <v>0</v>
      </c>
      <c r="P403">
        <v>0</v>
      </c>
      <c r="Q403">
        <v>0</v>
      </c>
      <c r="R403">
        <v>6</v>
      </c>
      <c r="S403">
        <v>5</v>
      </c>
      <c r="T403">
        <v>2</v>
      </c>
      <c r="U403">
        <v>17</v>
      </c>
      <c r="V403">
        <v>18</v>
      </c>
      <c r="W403">
        <v>2</v>
      </c>
      <c r="X403">
        <v>4.4000000000000004</v>
      </c>
      <c r="Y403">
        <v>0</v>
      </c>
      <c r="Z403">
        <v>0</v>
      </c>
      <c r="AA403">
        <v>1</v>
      </c>
      <c r="AB403">
        <v>0</v>
      </c>
      <c r="AC403">
        <v>0</v>
      </c>
      <c r="AD403">
        <v>0</v>
      </c>
      <c r="AE403">
        <f>SUM($AB403+$AC403+$AD403)</f>
        <v>0</v>
      </c>
      <c r="AF403">
        <v>0</v>
      </c>
      <c r="AG403">
        <v>0</v>
      </c>
      <c r="AH403">
        <v>0.1</v>
      </c>
      <c r="AI403">
        <v>1</v>
      </c>
      <c r="AJ403">
        <v>0</v>
      </c>
      <c r="AK403">
        <v>0</v>
      </c>
      <c r="AL403">
        <v>0</v>
      </c>
      <c r="AM403">
        <f t="shared" si="254"/>
        <v>0</v>
      </c>
      <c r="AN403" s="8">
        <f t="shared" si="250"/>
        <v>2</v>
      </c>
      <c r="AO403" s="8">
        <f t="shared" si="249"/>
        <v>4</v>
      </c>
    </row>
    <row r="404" spans="1:41" ht="12.75" customHeight="1" x14ac:dyDescent="0.35">
      <c r="A404" s="6">
        <v>202</v>
      </c>
      <c r="B404" s="6">
        <v>365369</v>
      </c>
      <c r="C404" s="6" t="s">
        <v>30</v>
      </c>
      <c r="D404" s="6" t="s">
        <v>767</v>
      </c>
      <c r="E404" s="6" t="s">
        <v>770</v>
      </c>
      <c r="F404" s="9">
        <v>41306.019999999997</v>
      </c>
      <c r="G404" s="6">
        <v>3</v>
      </c>
      <c r="H404" s="6">
        <v>2</v>
      </c>
      <c r="I404" s="6">
        <v>365</v>
      </c>
      <c r="J404" s="6">
        <v>369</v>
      </c>
      <c r="K404" s="6">
        <v>3</v>
      </c>
      <c r="L404" s="6">
        <v>0</v>
      </c>
      <c r="M404" s="6">
        <v>1</v>
      </c>
      <c r="N404" s="6">
        <v>0</v>
      </c>
      <c r="O404" s="6">
        <v>2</v>
      </c>
      <c r="P404" s="6">
        <v>2</v>
      </c>
      <c r="Q404">
        <v>0</v>
      </c>
      <c r="R404">
        <v>0</v>
      </c>
      <c r="S404">
        <v>5</v>
      </c>
      <c r="T404">
        <v>1</v>
      </c>
      <c r="U404">
        <v>17</v>
      </c>
      <c r="V404">
        <v>0</v>
      </c>
      <c r="W404">
        <v>1</v>
      </c>
      <c r="X404">
        <v>0</v>
      </c>
      <c r="Y404">
        <v>0</v>
      </c>
      <c r="Z404">
        <v>0</v>
      </c>
      <c r="AA404">
        <f>SUM($X404+$Y404+$Z404)</f>
        <v>0</v>
      </c>
      <c r="AB404">
        <v>0</v>
      </c>
      <c r="AC404">
        <v>0</v>
      </c>
      <c r="AD404">
        <v>0</v>
      </c>
      <c r="AE404">
        <f>SUM($AB404+$AC404+$AD404)</f>
        <v>0</v>
      </c>
      <c r="AF404">
        <v>0</v>
      </c>
      <c r="AG404">
        <v>0</v>
      </c>
      <c r="AH404">
        <v>0</v>
      </c>
      <c r="AI404">
        <f>SUM($AF404+$AG404+$AH404)</f>
        <v>0</v>
      </c>
      <c r="AJ404">
        <v>0</v>
      </c>
      <c r="AK404">
        <v>0</v>
      </c>
      <c r="AL404">
        <v>0</v>
      </c>
      <c r="AM404">
        <f t="shared" si="254"/>
        <v>0</v>
      </c>
      <c r="AN404" s="8">
        <f t="shared" si="250"/>
        <v>1</v>
      </c>
      <c r="AO404" s="8">
        <f t="shared" si="249"/>
        <v>1</v>
      </c>
    </row>
    <row r="405" spans="1:41" customFormat="1" x14ac:dyDescent="0.35">
      <c r="A405">
        <v>202</v>
      </c>
      <c r="B405">
        <v>365369</v>
      </c>
      <c r="C405" t="s">
        <v>30</v>
      </c>
      <c r="D405" t="s">
        <v>767</v>
      </c>
      <c r="E405" t="s">
        <v>1562</v>
      </c>
      <c r="F405" s="7">
        <v>42701</v>
      </c>
      <c r="G405">
        <v>0</v>
      </c>
      <c r="H405">
        <v>0</v>
      </c>
      <c r="I405">
        <v>369</v>
      </c>
      <c r="J405">
        <v>365</v>
      </c>
      <c r="K405">
        <v>0</v>
      </c>
      <c r="L405">
        <v>0</v>
      </c>
      <c r="M405">
        <v>0</v>
      </c>
      <c r="N405">
        <v>0</v>
      </c>
      <c r="O405">
        <v>0</v>
      </c>
      <c r="P405">
        <v>0</v>
      </c>
      <c r="Q405">
        <v>0</v>
      </c>
      <c r="R405">
        <v>6</v>
      </c>
      <c r="S405">
        <v>5</v>
      </c>
      <c r="T405">
        <v>2</v>
      </c>
      <c r="U405">
        <v>17</v>
      </c>
      <c r="V405">
        <v>0</v>
      </c>
      <c r="W405">
        <v>1</v>
      </c>
      <c r="X405">
        <v>4.4000000000000004</v>
      </c>
      <c r="Y405">
        <v>0</v>
      </c>
      <c r="Z405">
        <v>2</v>
      </c>
      <c r="AA405">
        <v>2</v>
      </c>
      <c r="AB405">
        <v>0</v>
      </c>
      <c r="AC405">
        <v>0</v>
      </c>
      <c r="AD405">
        <v>0</v>
      </c>
      <c r="AE405">
        <f>SUM($AB405+$AC405+$AD405)</f>
        <v>0</v>
      </c>
      <c r="AF405">
        <v>3</v>
      </c>
      <c r="AG405">
        <v>0</v>
      </c>
      <c r="AH405">
        <v>0.1</v>
      </c>
      <c r="AI405">
        <v>2</v>
      </c>
      <c r="AJ405">
        <v>0</v>
      </c>
      <c r="AK405">
        <v>0</v>
      </c>
      <c r="AL405">
        <v>0</v>
      </c>
      <c r="AM405">
        <f t="shared" si="254"/>
        <v>0</v>
      </c>
      <c r="AN405" s="8">
        <f t="shared" si="250"/>
        <v>1</v>
      </c>
      <c r="AO405" s="8">
        <f t="shared" si="249"/>
        <v>6</v>
      </c>
    </row>
    <row r="406" spans="1:41" ht="12.75" customHeight="1" x14ac:dyDescent="0.35">
      <c r="A406" s="6">
        <v>203</v>
      </c>
      <c r="B406" s="6">
        <v>365369</v>
      </c>
      <c r="C406" s="6" t="s">
        <v>30</v>
      </c>
      <c r="D406" s="6" t="s">
        <v>767</v>
      </c>
      <c r="E406" s="6" t="s">
        <v>773</v>
      </c>
      <c r="F406" s="9">
        <v>41640</v>
      </c>
      <c r="G406" s="6">
        <v>2</v>
      </c>
      <c r="H406" s="6">
        <v>2</v>
      </c>
      <c r="I406" s="6">
        <v>365</v>
      </c>
      <c r="J406" s="6">
        <v>369</v>
      </c>
      <c r="K406" s="6">
        <v>1</v>
      </c>
      <c r="L406" s="6">
        <v>0</v>
      </c>
      <c r="M406" s="6">
        <v>1</v>
      </c>
      <c r="N406" s="6">
        <v>0</v>
      </c>
      <c r="O406" s="6">
        <v>1</v>
      </c>
      <c r="P406" s="6">
        <v>2</v>
      </c>
      <c r="Q406">
        <v>0</v>
      </c>
      <c r="R406">
        <v>6</v>
      </c>
      <c r="S406">
        <v>5</v>
      </c>
      <c r="T406">
        <v>2</v>
      </c>
      <c r="U406">
        <v>0</v>
      </c>
      <c r="V406">
        <v>0</v>
      </c>
      <c r="W406">
        <f>SUM($U406, $V406)</f>
        <v>0</v>
      </c>
      <c r="X406">
        <v>0</v>
      </c>
      <c r="Y406">
        <v>0</v>
      </c>
      <c r="Z406">
        <v>2</v>
      </c>
      <c r="AA406">
        <v>1</v>
      </c>
      <c r="AB406">
        <v>0</v>
      </c>
      <c r="AC406">
        <v>0</v>
      </c>
      <c r="AD406">
        <v>0</v>
      </c>
      <c r="AE406">
        <f>SUM($AB406+$AC406+$AD406)</f>
        <v>0</v>
      </c>
      <c r="AF406">
        <v>3</v>
      </c>
      <c r="AG406">
        <v>2.8</v>
      </c>
      <c r="AH406">
        <v>0.1</v>
      </c>
      <c r="AI406">
        <v>3</v>
      </c>
      <c r="AJ406">
        <v>0</v>
      </c>
      <c r="AK406">
        <v>0</v>
      </c>
      <c r="AL406">
        <v>0</v>
      </c>
      <c r="AM406">
        <f t="shared" si="254"/>
        <v>0</v>
      </c>
      <c r="AN406" s="8">
        <f t="shared" si="250"/>
        <v>0</v>
      </c>
      <c r="AO406" s="8">
        <f t="shared" si="249"/>
        <v>6</v>
      </c>
    </row>
    <row r="407" spans="1:41" customFormat="1" x14ac:dyDescent="0.35">
      <c r="A407">
        <v>203</v>
      </c>
      <c r="B407">
        <v>365369</v>
      </c>
      <c r="C407" t="s">
        <v>30</v>
      </c>
      <c r="D407" t="s">
        <v>767</v>
      </c>
      <c r="E407" t="s">
        <v>1562</v>
      </c>
      <c r="F407" s="7">
        <v>39356</v>
      </c>
      <c r="G407">
        <v>0</v>
      </c>
      <c r="H407">
        <v>0</v>
      </c>
      <c r="I407">
        <v>369</v>
      </c>
      <c r="J407">
        <v>365</v>
      </c>
      <c r="K407">
        <v>0</v>
      </c>
      <c r="L407">
        <v>0</v>
      </c>
      <c r="M407">
        <v>0</v>
      </c>
      <c r="N407">
        <v>0</v>
      </c>
      <c r="O407">
        <v>0</v>
      </c>
      <c r="P407">
        <v>0</v>
      </c>
      <c r="Q407">
        <v>0</v>
      </c>
      <c r="R407">
        <v>6</v>
      </c>
      <c r="S407">
        <v>5</v>
      </c>
      <c r="T407">
        <v>2</v>
      </c>
      <c r="U407">
        <v>17</v>
      </c>
      <c r="V407">
        <v>18</v>
      </c>
      <c r="W407">
        <v>2</v>
      </c>
      <c r="X407">
        <v>4.4000000000000004</v>
      </c>
      <c r="Y407">
        <v>0</v>
      </c>
      <c r="Z407">
        <v>0</v>
      </c>
      <c r="AA407">
        <v>1</v>
      </c>
      <c r="AB407">
        <v>0</v>
      </c>
      <c r="AC407">
        <v>0</v>
      </c>
      <c r="AD407">
        <v>0</v>
      </c>
      <c r="AE407">
        <f t="shared" ref="AE407:AE412" si="255">SUM($AB407+$AC407+$AD407)</f>
        <v>0</v>
      </c>
      <c r="AF407">
        <v>0</v>
      </c>
      <c r="AG407">
        <v>2.8</v>
      </c>
      <c r="AH407">
        <v>0.1</v>
      </c>
      <c r="AI407">
        <v>2</v>
      </c>
      <c r="AJ407">
        <v>0</v>
      </c>
      <c r="AK407">
        <v>0</v>
      </c>
      <c r="AL407">
        <v>0</v>
      </c>
      <c r="AM407">
        <f t="shared" si="254"/>
        <v>0</v>
      </c>
      <c r="AN407" s="8">
        <f t="shared" si="250"/>
        <v>2</v>
      </c>
      <c r="AO407" s="8">
        <f t="shared" si="249"/>
        <v>5</v>
      </c>
    </row>
    <row r="408" spans="1:41" x14ac:dyDescent="0.35">
      <c r="A408" s="6">
        <v>204</v>
      </c>
      <c r="B408" s="6">
        <v>365369</v>
      </c>
      <c r="C408" s="6" t="s">
        <v>30</v>
      </c>
      <c r="D408" s="6" t="s">
        <v>767</v>
      </c>
      <c r="E408" s="6" t="s">
        <v>776</v>
      </c>
      <c r="F408" s="9">
        <v>41699</v>
      </c>
      <c r="G408" s="6">
        <v>2</v>
      </c>
      <c r="H408" s="6">
        <v>1</v>
      </c>
      <c r="I408" s="6">
        <v>365</v>
      </c>
      <c r="J408" s="6">
        <v>369</v>
      </c>
      <c r="K408" s="6">
        <v>4</v>
      </c>
      <c r="L408" s="6">
        <v>0</v>
      </c>
      <c r="M408" s="6">
        <v>1</v>
      </c>
      <c r="N408" s="6">
        <v>0</v>
      </c>
      <c r="O408" s="6">
        <v>1</v>
      </c>
      <c r="P408" s="6">
        <v>2</v>
      </c>
      <c r="Q408">
        <v>0</v>
      </c>
      <c r="R408">
        <v>6</v>
      </c>
      <c r="S408">
        <v>5</v>
      </c>
      <c r="T408">
        <v>2</v>
      </c>
      <c r="U408">
        <v>0</v>
      </c>
      <c r="V408">
        <v>0</v>
      </c>
      <c r="W408">
        <f t="shared" ref="W408" si="256">SUM($U408, $V408)</f>
        <v>0</v>
      </c>
      <c r="X408">
        <v>4.4000000000000004</v>
      </c>
      <c r="Y408">
        <v>4.2</v>
      </c>
      <c r="Z408">
        <v>0</v>
      </c>
      <c r="AA408">
        <v>2</v>
      </c>
      <c r="AB408">
        <v>0</v>
      </c>
      <c r="AC408">
        <v>0</v>
      </c>
      <c r="AD408">
        <v>0</v>
      </c>
      <c r="AE408">
        <f t="shared" si="255"/>
        <v>0</v>
      </c>
      <c r="AF408">
        <v>3</v>
      </c>
      <c r="AG408">
        <v>2.8</v>
      </c>
      <c r="AH408">
        <v>0.1</v>
      </c>
      <c r="AI408">
        <v>3</v>
      </c>
      <c r="AJ408">
        <v>0</v>
      </c>
      <c r="AK408">
        <v>0</v>
      </c>
      <c r="AL408">
        <v>0</v>
      </c>
      <c r="AM408">
        <f t="shared" si="254"/>
        <v>0</v>
      </c>
      <c r="AN408" s="8">
        <f t="shared" si="250"/>
        <v>0</v>
      </c>
      <c r="AO408" s="8">
        <f t="shared" si="249"/>
        <v>7</v>
      </c>
    </row>
    <row r="409" spans="1:41" customFormat="1" x14ac:dyDescent="0.35">
      <c r="A409">
        <v>204</v>
      </c>
      <c r="B409">
        <v>365369</v>
      </c>
      <c r="C409" t="s">
        <v>30</v>
      </c>
      <c r="D409" t="s">
        <v>767</v>
      </c>
      <c r="E409" t="s">
        <v>1562</v>
      </c>
      <c r="F409" s="7">
        <v>40817</v>
      </c>
      <c r="G409">
        <v>0</v>
      </c>
      <c r="H409">
        <v>0</v>
      </c>
      <c r="I409">
        <v>369</v>
      </c>
      <c r="J409">
        <v>365</v>
      </c>
      <c r="K409">
        <v>0</v>
      </c>
      <c r="L409">
        <v>0</v>
      </c>
      <c r="M409">
        <v>0</v>
      </c>
      <c r="N409">
        <v>0</v>
      </c>
      <c r="O409">
        <v>0</v>
      </c>
      <c r="P409">
        <v>0</v>
      </c>
      <c r="Q409">
        <v>0</v>
      </c>
      <c r="R409">
        <v>6</v>
      </c>
      <c r="S409">
        <v>5</v>
      </c>
      <c r="T409">
        <v>2</v>
      </c>
      <c r="U409">
        <v>17</v>
      </c>
      <c r="V409">
        <v>18</v>
      </c>
      <c r="W409">
        <v>2</v>
      </c>
      <c r="X409">
        <v>0</v>
      </c>
      <c r="Y409">
        <v>0</v>
      </c>
      <c r="Z409">
        <v>2</v>
      </c>
      <c r="AA409">
        <v>1</v>
      </c>
      <c r="AB409">
        <v>0</v>
      </c>
      <c r="AC409">
        <v>0</v>
      </c>
      <c r="AD409">
        <v>0</v>
      </c>
      <c r="AE409">
        <f t="shared" si="255"/>
        <v>0</v>
      </c>
      <c r="AF409">
        <v>0</v>
      </c>
      <c r="AG409">
        <v>2.8</v>
      </c>
      <c r="AH409">
        <v>0.1</v>
      </c>
      <c r="AI409">
        <v>2</v>
      </c>
      <c r="AJ409">
        <v>0</v>
      </c>
      <c r="AK409">
        <v>0</v>
      </c>
      <c r="AL409">
        <v>0</v>
      </c>
      <c r="AM409">
        <f t="shared" si="254"/>
        <v>0</v>
      </c>
      <c r="AN409" s="8">
        <f t="shared" si="250"/>
        <v>2</v>
      </c>
      <c r="AO409" s="8">
        <f t="shared" si="249"/>
        <v>5</v>
      </c>
    </row>
    <row r="410" spans="1:41" ht="12.75" customHeight="1" x14ac:dyDescent="0.35">
      <c r="A410" s="6">
        <v>205</v>
      </c>
      <c r="B410" s="6">
        <v>365369</v>
      </c>
      <c r="C410" s="6" t="s">
        <v>30</v>
      </c>
      <c r="D410" s="6" t="s">
        <v>767</v>
      </c>
      <c r="E410" s="6" t="s">
        <v>778</v>
      </c>
      <c r="F410" s="9">
        <v>41781.01</v>
      </c>
      <c r="G410" s="6">
        <v>2</v>
      </c>
      <c r="H410" s="6">
        <v>2</v>
      </c>
      <c r="I410" s="6">
        <v>365</v>
      </c>
      <c r="J410" s="6">
        <v>369</v>
      </c>
      <c r="K410" s="6">
        <v>1</v>
      </c>
      <c r="L410" s="6">
        <v>1</v>
      </c>
      <c r="M410" s="6">
        <v>1</v>
      </c>
      <c r="N410" s="6">
        <v>0</v>
      </c>
      <c r="O410" s="6">
        <v>1</v>
      </c>
      <c r="P410" s="6">
        <v>2</v>
      </c>
      <c r="Q410">
        <v>0</v>
      </c>
      <c r="R410">
        <v>6</v>
      </c>
      <c r="S410">
        <v>5</v>
      </c>
      <c r="T410">
        <v>2</v>
      </c>
      <c r="U410">
        <v>0</v>
      </c>
      <c r="V410">
        <v>18</v>
      </c>
      <c r="W410">
        <v>1</v>
      </c>
      <c r="X410">
        <v>0</v>
      </c>
      <c r="Y410">
        <v>0</v>
      </c>
      <c r="Z410">
        <v>0</v>
      </c>
      <c r="AA410">
        <f t="shared" ref="AA410" si="257">SUM($X410+$Y410+$Z410)</f>
        <v>0</v>
      </c>
      <c r="AB410">
        <v>0</v>
      </c>
      <c r="AC410">
        <v>0</v>
      </c>
      <c r="AD410">
        <v>0</v>
      </c>
      <c r="AE410">
        <f t="shared" si="255"/>
        <v>0</v>
      </c>
      <c r="AF410">
        <v>3</v>
      </c>
      <c r="AG410">
        <v>2.8</v>
      </c>
      <c r="AH410">
        <v>0.1</v>
      </c>
      <c r="AI410">
        <v>3</v>
      </c>
      <c r="AJ410">
        <v>0</v>
      </c>
      <c r="AK410">
        <v>0</v>
      </c>
      <c r="AL410">
        <v>0</v>
      </c>
      <c r="AM410">
        <f t="shared" si="254"/>
        <v>0</v>
      </c>
      <c r="AN410" s="8">
        <f t="shared" si="250"/>
        <v>1</v>
      </c>
      <c r="AO410" s="8">
        <f t="shared" si="249"/>
        <v>5</v>
      </c>
    </row>
    <row r="411" spans="1:41" customFormat="1" x14ac:dyDescent="0.35">
      <c r="A411">
        <v>205</v>
      </c>
      <c r="B411">
        <v>365369</v>
      </c>
      <c r="C411" t="s">
        <v>30</v>
      </c>
      <c r="D411" t="s">
        <v>767</v>
      </c>
      <c r="E411" t="s">
        <v>1562</v>
      </c>
      <c r="F411" s="7">
        <v>36982</v>
      </c>
      <c r="G411">
        <v>0</v>
      </c>
      <c r="H411">
        <v>0</v>
      </c>
      <c r="I411">
        <v>369</v>
      </c>
      <c r="J411">
        <v>365</v>
      </c>
      <c r="K411">
        <v>0</v>
      </c>
      <c r="L411">
        <v>0</v>
      </c>
      <c r="M411">
        <v>0</v>
      </c>
      <c r="N411">
        <v>0</v>
      </c>
      <c r="O411">
        <v>0</v>
      </c>
      <c r="P411">
        <v>0</v>
      </c>
      <c r="Q411">
        <v>0</v>
      </c>
      <c r="R411">
        <v>6</v>
      </c>
      <c r="S411">
        <v>5</v>
      </c>
      <c r="T411">
        <v>2</v>
      </c>
      <c r="U411">
        <v>17</v>
      </c>
      <c r="V411">
        <v>0</v>
      </c>
      <c r="W411">
        <v>1</v>
      </c>
      <c r="X411">
        <v>0</v>
      </c>
      <c r="Y411">
        <v>0</v>
      </c>
      <c r="Z411">
        <v>2</v>
      </c>
      <c r="AA411">
        <v>1</v>
      </c>
      <c r="AB411">
        <v>0</v>
      </c>
      <c r="AC411">
        <v>0</v>
      </c>
      <c r="AD411">
        <v>0</v>
      </c>
      <c r="AE411">
        <f t="shared" si="255"/>
        <v>0</v>
      </c>
      <c r="AF411">
        <v>0</v>
      </c>
      <c r="AG411">
        <v>2.8</v>
      </c>
      <c r="AH411">
        <v>0.1</v>
      </c>
      <c r="AI411">
        <v>2</v>
      </c>
      <c r="AJ411">
        <v>0</v>
      </c>
      <c r="AK411">
        <v>0</v>
      </c>
      <c r="AL411">
        <v>0</v>
      </c>
      <c r="AM411">
        <f t="shared" si="254"/>
        <v>0</v>
      </c>
      <c r="AN411" s="8">
        <f t="shared" si="250"/>
        <v>1</v>
      </c>
      <c r="AO411" s="8">
        <f t="shared" si="249"/>
        <v>5</v>
      </c>
    </row>
    <row r="412" spans="1:41" ht="12.75" customHeight="1" x14ac:dyDescent="0.35">
      <c r="A412" s="6">
        <v>206</v>
      </c>
      <c r="B412" s="6">
        <v>365369</v>
      </c>
      <c r="C412" s="6" t="s">
        <v>30</v>
      </c>
      <c r="D412" s="6" t="s">
        <v>767</v>
      </c>
      <c r="E412" s="6" t="s">
        <v>780</v>
      </c>
      <c r="F412" s="9">
        <v>41791.019999999997</v>
      </c>
      <c r="G412" s="6">
        <v>3</v>
      </c>
      <c r="H412" s="6">
        <v>2</v>
      </c>
      <c r="I412" s="6">
        <v>365</v>
      </c>
      <c r="J412" s="6">
        <v>369</v>
      </c>
      <c r="K412" s="6">
        <v>2</v>
      </c>
      <c r="L412" s="6">
        <v>1</v>
      </c>
      <c r="M412" s="6">
        <v>1</v>
      </c>
      <c r="N412" s="6">
        <v>0</v>
      </c>
      <c r="O412" s="6">
        <v>2</v>
      </c>
      <c r="P412" s="6">
        <v>3</v>
      </c>
      <c r="Q412">
        <v>0</v>
      </c>
      <c r="R412">
        <v>6</v>
      </c>
      <c r="S412">
        <v>5</v>
      </c>
      <c r="T412">
        <v>2</v>
      </c>
      <c r="U412">
        <v>0</v>
      </c>
      <c r="V412">
        <v>18</v>
      </c>
      <c r="W412">
        <v>1</v>
      </c>
      <c r="X412">
        <v>0</v>
      </c>
      <c r="Y412">
        <v>0</v>
      </c>
      <c r="Z412">
        <v>0</v>
      </c>
      <c r="AA412">
        <f t="shared" ref="AA412" si="258">SUM($X412+$Y412+$Z412)</f>
        <v>0</v>
      </c>
      <c r="AB412">
        <v>0</v>
      </c>
      <c r="AC412">
        <v>0</v>
      </c>
      <c r="AD412">
        <v>0</v>
      </c>
      <c r="AE412">
        <f t="shared" si="255"/>
        <v>0</v>
      </c>
      <c r="AF412">
        <v>3</v>
      </c>
      <c r="AG412">
        <v>2.8</v>
      </c>
      <c r="AH412">
        <v>0.1</v>
      </c>
      <c r="AI412">
        <v>3</v>
      </c>
      <c r="AJ412">
        <v>0</v>
      </c>
      <c r="AK412">
        <v>0</v>
      </c>
      <c r="AL412">
        <v>0</v>
      </c>
      <c r="AM412">
        <f t="shared" si="254"/>
        <v>0</v>
      </c>
      <c r="AN412" s="8">
        <f t="shared" si="250"/>
        <v>1</v>
      </c>
      <c r="AO412" s="8">
        <f t="shared" si="249"/>
        <v>5</v>
      </c>
    </row>
    <row r="413" spans="1:41" customFormat="1" x14ac:dyDescent="0.35">
      <c r="A413">
        <v>206</v>
      </c>
      <c r="B413">
        <v>365369</v>
      </c>
      <c r="C413" t="s">
        <v>30</v>
      </c>
      <c r="D413" t="s">
        <v>767</v>
      </c>
      <c r="E413" t="s">
        <v>1562</v>
      </c>
      <c r="F413" s="7">
        <v>37257</v>
      </c>
      <c r="G413">
        <v>0</v>
      </c>
      <c r="H413">
        <v>0</v>
      </c>
      <c r="I413">
        <v>369</v>
      </c>
      <c r="J413">
        <v>365</v>
      </c>
      <c r="K413">
        <v>0</v>
      </c>
      <c r="L413">
        <v>0</v>
      </c>
      <c r="M413">
        <v>0</v>
      </c>
      <c r="N413">
        <v>0</v>
      </c>
      <c r="O413">
        <v>0</v>
      </c>
      <c r="P413">
        <v>0</v>
      </c>
      <c r="Q413">
        <v>0</v>
      </c>
      <c r="R413">
        <v>6</v>
      </c>
      <c r="S413">
        <v>5</v>
      </c>
      <c r="T413">
        <v>2</v>
      </c>
      <c r="U413">
        <v>17</v>
      </c>
      <c r="V413">
        <v>18</v>
      </c>
      <c r="W413">
        <v>2</v>
      </c>
      <c r="X413">
        <v>0</v>
      </c>
      <c r="Y413">
        <v>0</v>
      </c>
      <c r="Z413">
        <v>2</v>
      </c>
      <c r="AA413">
        <v>1</v>
      </c>
      <c r="AB413">
        <v>16.399999999999999</v>
      </c>
      <c r="AC413">
        <v>0</v>
      </c>
      <c r="AD413">
        <v>0</v>
      </c>
      <c r="AE413">
        <v>1</v>
      </c>
      <c r="AF413">
        <v>0</v>
      </c>
      <c r="AG413">
        <v>0</v>
      </c>
      <c r="AH413">
        <v>0.1</v>
      </c>
      <c r="AI413">
        <v>1</v>
      </c>
      <c r="AJ413">
        <v>0</v>
      </c>
      <c r="AK413">
        <v>0</v>
      </c>
      <c r="AL413">
        <v>0</v>
      </c>
      <c r="AM413">
        <f t="shared" si="254"/>
        <v>0</v>
      </c>
      <c r="AN413" s="8">
        <f t="shared" si="250"/>
        <v>3</v>
      </c>
      <c r="AO413" s="8">
        <f t="shared" si="249"/>
        <v>4</v>
      </c>
    </row>
    <row r="414" spans="1:41" ht="12.75" customHeight="1" x14ac:dyDescent="0.35">
      <c r="A414" s="6">
        <v>207</v>
      </c>
      <c r="B414" s="6">
        <v>365369</v>
      </c>
      <c r="C414" s="6" t="s">
        <v>30</v>
      </c>
      <c r="D414" s="6" t="s">
        <v>767</v>
      </c>
      <c r="E414" s="6" t="s">
        <v>781</v>
      </c>
      <c r="F414" s="9">
        <v>41913.01</v>
      </c>
      <c r="G414" s="6">
        <v>2</v>
      </c>
      <c r="H414" s="6">
        <v>3</v>
      </c>
      <c r="I414" s="6">
        <v>365</v>
      </c>
      <c r="J414" s="6">
        <v>369</v>
      </c>
      <c r="K414" s="6">
        <v>1</v>
      </c>
      <c r="L414" s="6">
        <v>1</v>
      </c>
      <c r="M414" s="6">
        <v>1</v>
      </c>
      <c r="N414" s="6">
        <v>0</v>
      </c>
      <c r="O414" s="6">
        <v>1</v>
      </c>
      <c r="P414" s="6">
        <v>2</v>
      </c>
      <c r="Q414">
        <v>0</v>
      </c>
      <c r="R414">
        <v>6</v>
      </c>
      <c r="S414">
        <v>0</v>
      </c>
      <c r="T414">
        <v>1</v>
      </c>
      <c r="U414">
        <v>0</v>
      </c>
      <c r="V414">
        <v>0</v>
      </c>
      <c r="W414">
        <v>0</v>
      </c>
      <c r="X414">
        <v>0</v>
      </c>
      <c r="Y414">
        <v>4.2</v>
      </c>
      <c r="Z414">
        <v>0</v>
      </c>
      <c r="AA414">
        <v>1</v>
      </c>
      <c r="AB414">
        <v>0</v>
      </c>
      <c r="AC414">
        <v>0</v>
      </c>
      <c r="AD414">
        <v>0</v>
      </c>
      <c r="AE414">
        <f t="shared" ref="AE414:AE418" si="259">SUM($AB414+$AC414+$AD414)</f>
        <v>0</v>
      </c>
      <c r="AF414">
        <v>3</v>
      </c>
      <c r="AG414">
        <v>2.8</v>
      </c>
      <c r="AH414">
        <v>0.1</v>
      </c>
      <c r="AI414">
        <v>3</v>
      </c>
      <c r="AJ414">
        <v>0</v>
      </c>
      <c r="AK414">
        <v>0</v>
      </c>
      <c r="AL414">
        <v>0</v>
      </c>
      <c r="AM414">
        <f t="shared" si="254"/>
        <v>0</v>
      </c>
      <c r="AN414" s="8">
        <f t="shared" si="250"/>
        <v>0</v>
      </c>
      <c r="AO414" s="8">
        <f t="shared" si="249"/>
        <v>5</v>
      </c>
    </row>
    <row r="415" spans="1:41" customFormat="1" x14ac:dyDescent="0.35">
      <c r="A415">
        <v>207</v>
      </c>
      <c r="B415">
        <v>365369</v>
      </c>
      <c r="C415" t="s">
        <v>30</v>
      </c>
      <c r="D415" t="s">
        <v>767</v>
      </c>
      <c r="E415" t="s">
        <v>1562</v>
      </c>
      <c r="F415" s="7">
        <v>39326</v>
      </c>
      <c r="G415">
        <v>0</v>
      </c>
      <c r="H415">
        <v>0</v>
      </c>
      <c r="I415">
        <v>369</v>
      </c>
      <c r="J415">
        <v>365</v>
      </c>
      <c r="K415">
        <v>0</v>
      </c>
      <c r="L415">
        <v>0</v>
      </c>
      <c r="M415">
        <v>0</v>
      </c>
      <c r="N415">
        <v>0</v>
      </c>
      <c r="O415">
        <v>0</v>
      </c>
      <c r="P415">
        <v>0</v>
      </c>
      <c r="Q415">
        <v>0</v>
      </c>
      <c r="R415">
        <v>6</v>
      </c>
      <c r="S415">
        <v>5</v>
      </c>
      <c r="T415">
        <v>2</v>
      </c>
      <c r="U415">
        <v>17</v>
      </c>
      <c r="V415">
        <v>18</v>
      </c>
      <c r="W415">
        <v>2</v>
      </c>
      <c r="X415">
        <v>4.4000000000000004</v>
      </c>
      <c r="Y415">
        <v>0</v>
      </c>
      <c r="Z415">
        <v>0</v>
      </c>
      <c r="AA415">
        <v>1</v>
      </c>
      <c r="AB415">
        <v>0</v>
      </c>
      <c r="AC415">
        <v>0</v>
      </c>
      <c r="AD415">
        <v>0</v>
      </c>
      <c r="AE415">
        <f t="shared" si="259"/>
        <v>0</v>
      </c>
      <c r="AF415">
        <v>0</v>
      </c>
      <c r="AG415">
        <v>0</v>
      </c>
      <c r="AH415">
        <v>0.1</v>
      </c>
      <c r="AI415">
        <v>1</v>
      </c>
      <c r="AJ415">
        <v>0</v>
      </c>
      <c r="AK415">
        <v>0</v>
      </c>
      <c r="AL415">
        <v>0</v>
      </c>
      <c r="AM415">
        <f t="shared" si="254"/>
        <v>0</v>
      </c>
      <c r="AN415" s="8">
        <f t="shared" si="250"/>
        <v>2</v>
      </c>
      <c r="AO415" s="8">
        <f t="shared" si="249"/>
        <v>4</v>
      </c>
    </row>
    <row r="416" spans="1:41" ht="12.75" customHeight="1" x14ac:dyDescent="0.35">
      <c r="A416" s="6">
        <v>208</v>
      </c>
      <c r="B416" s="6">
        <v>365369</v>
      </c>
      <c r="C416" s="6" t="s">
        <v>30</v>
      </c>
      <c r="D416" s="6" t="s">
        <v>767</v>
      </c>
      <c r="E416" s="6" t="s">
        <v>783</v>
      </c>
      <c r="F416" s="9">
        <v>41918.01</v>
      </c>
      <c r="G416" s="6">
        <v>3</v>
      </c>
      <c r="H416" s="6">
        <v>3</v>
      </c>
      <c r="I416" s="6">
        <v>365</v>
      </c>
      <c r="J416" s="6">
        <v>369</v>
      </c>
      <c r="K416" s="6">
        <v>4</v>
      </c>
      <c r="L416" s="6">
        <v>0</v>
      </c>
      <c r="M416" s="6">
        <v>1</v>
      </c>
      <c r="N416" s="6">
        <v>0</v>
      </c>
      <c r="O416" s="6">
        <v>2</v>
      </c>
      <c r="P416" s="6">
        <v>4</v>
      </c>
      <c r="Q416">
        <v>0</v>
      </c>
      <c r="R416">
        <v>6</v>
      </c>
      <c r="S416">
        <v>0</v>
      </c>
      <c r="T416">
        <v>1</v>
      </c>
      <c r="U416">
        <v>0</v>
      </c>
      <c r="V416">
        <v>0</v>
      </c>
      <c r="W416">
        <f t="shared" ref="W416" si="260">SUM($U416, $V416)</f>
        <v>0</v>
      </c>
      <c r="X416">
        <v>0</v>
      </c>
      <c r="Y416">
        <v>4.2</v>
      </c>
      <c r="Z416">
        <v>0</v>
      </c>
      <c r="AA416">
        <v>1</v>
      </c>
      <c r="AB416">
        <v>0</v>
      </c>
      <c r="AC416">
        <v>0</v>
      </c>
      <c r="AD416">
        <v>0</v>
      </c>
      <c r="AE416">
        <f t="shared" si="259"/>
        <v>0</v>
      </c>
      <c r="AF416">
        <v>3</v>
      </c>
      <c r="AG416">
        <v>2.8</v>
      </c>
      <c r="AH416">
        <v>0.1</v>
      </c>
      <c r="AI416">
        <v>3</v>
      </c>
      <c r="AJ416">
        <v>0</v>
      </c>
      <c r="AK416">
        <v>0</v>
      </c>
      <c r="AL416">
        <v>0</v>
      </c>
      <c r="AM416">
        <f t="shared" si="254"/>
        <v>0</v>
      </c>
      <c r="AN416" s="8">
        <f t="shared" si="250"/>
        <v>0</v>
      </c>
      <c r="AO416" s="8">
        <f t="shared" si="249"/>
        <v>5</v>
      </c>
    </row>
    <row r="417" spans="1:41" customFormat="1" x14ac:dyDescent="0.35">
      <c r="A417">
        <v>208</v>
      </c>
      <c r="B417">
        <v>365369</v>
      </c>
      <c r="C417" t="s">
        <v>30</v>
      </c>
      <c r="D417" t="s">
        <v>767</v>
      </c>
      <c r="E417" t="s">
        <v>1562</v>
      </c>
      <c r="F417" s="7">
        <f>DATEVALUE("1/1/2001")</f>
        <v>36892</v>
      </c>
      <c r="G417">
        <v>0</v>
      </c>
      <c r="H417">
        <v>0</v>
      </c>
      <c r="I417">
        <v>369</v>
      </c>
      <c r="J417">
        <v>365</v>
      </c>
      <c r="K417">
        <v>0</v>
      </c>
      <c r="L417">
        <v>0</v>
      </c>
      <c r="M417">
        <v>0</v>
      </c>
      <c r="N417">
        <v>0</v>
      </c>
      <c r="O417">
        <v>0</v>
      </c>
      <c r="P417">
        <v>0</v>
      </c>
      <c r="Q417">
        <v>0</v>
      </c>
      <c r="R417">
        <v>0</v>
      </c>
      <c r="S417">
        <v>0</v>
      </c>
      <c r="T417">
        <f t="shared" ref="T417" si="261">SUM($R417+$S417)</f>
        <v>0</v>
      </c>
      <c r="U417">
        <v>17</v>
      </c>
      <c r="V417">
        <v>18</v>
      </c>
      <c r="W417">
        <v>2</v>
      </c>
      <c r="X417">
        <v>0</v>
      </c>
      <c r="Y417">
        <v>0</v>
      </c>
      <c r="Z417">
        <v>2</v>
      </c>
      <c r="AA417">
        <v>1</v>
      </c>
      <c r="AB417">
        <v>0</v>
      </c>
      <c r="AC417">
        <v>0</v>
      </c>
      <c r="AD417">
        <v>0</v>
      </c>
      <c r="AE417">
        <f t="shared" si="259"/>
        <v>0</v>
      </c>
      <c r="AF417">
        <v>3</v>
      </c>
      <c r="AG417">
        <v>0</v>
      </c>
      <c r="AH417">
        <v>0.1</v>
      </c>
      <c r="AI417">
        <v>2</v>
      </c>
      <c r="AJ417">
        <v>0</v>
      </c>
      <c r="AK417">
        <v>0</v>
      </c>
      <c r="AL417">
        <v>0</v>
      </c>
      <c r="AM417">
        <f t="shared" si="254"/>
        <v>0</v>
      </c>
      <c r="AN417" s="8">
        <f t="shared" si="250"/>
        <v>2</v>
      </c>
      <c r="AO417" s="8">
        <f t="shared" si="249"/>
        <v>3</v>
      </c>
    </row>
    <row r="418" spans="1:41" ht="12.75" customHeight="1" x14ac:dyDescent="0.35">
      <c r="A418" s="6">
        <v>209</v>
      </c>
      <c r="B418" s="6">
        <v>365369</v>
      </c>
      <c r="C418" s="6" t="s">
        <v>30</v>
      </c>
      <c r="D418" s="6" t="s">
        <v>767</v>
      </c>
      <c r="E418" s="6" t="s">
        <v>787</v>
      </c>
      <c r="F418" s="9">
        <v>41963.01</v>
      </c>
      <c r="G418" s="6">
        <v>1</v>
      </c>
      <c r="H418" s="6">
        <v>1</v>
      </c>
      <c r="I418" s="6">
        <v>365</v>
      </c>
      <c r="J418" s="6">
        <v>369</v>
      </c>
      <c r="K418" s="6">
        <v>1</v>
      </c>
      <c r="L418" s="6">
        <v>1</v>
      </c>
      <c r="M418" s="6">
        <v>1</v>
      </c>
      <c r="N418" s="6">
        <v>0</v>
      </c>
      <c r="O418" s="6">
        <v>1</v>
      </c>
      <c r="P418" s="6">
        <v>2</v>
      </c>
      <c r="Q418">
        <v>0</v>
      </c>
      <c r="R418">
        <v>6</v>
      </c>
      <c r="S418">
        <v>5</v>
      </c>
      <c r="T418">
        <v>2</v>
      </c>
      <c r="U418">
        <v>17</v>
      </c>
      <c r="V418">
        <v>18</v>
      </c>
      <c r="W418">
        <v>2</v>
      </c>
      <c r="X418">
        <v>0</v>
      </c>
      <c r="Y418">
        <v>4.2</v>
      </c>
      <c r="Z418">
        <v>0</v>
      </c>
      <c r="AA418">
        <v>1</v>
      </c>
      <c r="AB418">
        <v>0</v>
      </c>
      <c r="AC418">
        <v>0</v>
      </c>
      <c r="AD418">
        <v>0</v>
      </c>
      <c r="AE418">
        <f t="shared" si="259"/>
        <v>0</v>
      </c>
      <c r="AF418">
        <v>3</v>
      </c>
      <c r="AG418">
        <v>2.8</v>
      </c>
      <c r="AH418">
        <v>0.1</v>
      </c>
      <c r="AI418">
        <v>3</v>
      </c>
      <c r="AJ418">
        <v>0</v>
      </c>
      <c r="AK418">
        <v>0</v>
      </c>
      <c r="AL418">
        <v>0</v>
      </c>
      <c r="AM418">
        <f t="shared" si="254"/>
        <v>0</v>
      </c>
      <c r="AN418" s="8">
        <f t="shared" si="250"/>
        <v>2</v>
      </c>
      <c r="AO418" s="8">
        <f t="shared" si="249"/>
        <v>6</v>
      </c>
    </row>
    <row r="419" spans="1:41" customFormat="1" x14ac:dyDescent="0.35">
      <c r="A419">
        <v>209</v>
      </c>
      <c r="B419">
        <v>365369</v>
      </c>
      <c r="C419" t="s">
        <v>30</v>
      </c>
      <c r="D419" t="s">
        <v>767</v>
      </c>
      <c r="E419" t="s">
        <v>789</v>
      </c>
      <c r="F419" s="7">
        <f>DATEVALUE("1/6/2005")</f>
        <v>38358</v>
      </c>
      <c r="G419">
        <v>2</v>
      </c>
      <c r="H419">
        <v>3</v>
      </c>
      <c r="I419">
        <v>369</v>
      </c>
      <c r="J419">
        <v>365</v>
      </c>
      <c r="K419">
        <v>1</v>
      </c>
      <c r="L419">
        <v>0</v>
      </c>
      <c r="M419">
        <v>1</v>
      </c>
      <c r="N419">
        <v>0</v>
      </c>
      <c r="O419">
        <v>1</v>
      </c>
      <c r="P419">
        <v>2</v>
      </c>
      <c r="Q419">
        <v>0</v>
      </c>
      <c r="R419">
        <v>6</v>
      </c>
      <c r="S419">
        <v>5</v>
      </c>
      <c r="T419">
        <v>2</v>
      </c>
      <c r="U419">
        <v>17</v>
      </c>
      <c r="V419">
        <v>18</v>
      </c>
      <c r="W419">
        <v>2</v>
      </c>
      <c r="X419">
        <v>0</v>
      </c>
      <c r="Y419">
        <v>0</v>
      </c>
      <c r="Z419">
        <v>2</v>
      </c>
      <c r="AA419">
        <v>1</v>
      </c>
      <c r="AB419">
        <v>16.399999999999999</v>
      </c>
      <c r="AC419">
        <v>0</v>
      </c>
      <c r="AD419">
        <v>0</v>
      </c>
      <c r="AE419">
        <v>1</v>
      </c>
      <c r="AF419">
        <v>0</v>
      </c>
      <c r="AG419">
        <v>2.8</v>
      </c>
      <c r="AH419">
        <v>0.1</v>
      </c>
      <c r="AI419">
        <v>2</v>
      </c>
      <c r="AJ419">
        <v>0</v>
      </c>
      <c r="AK419">
        <v>17.399999999999999</v>
      </c>
      <c r="AL419">
        <v>18.3</v>
      </c>
      <c r="AM419">
        <v>2</v>
      </c>
      <c r="AN419" s="8">
        <f t="shared" si="250"/>
        <v>5</v>
      </c>
      <c r="AO419" s="8">
        <f t="shared" si="249"/>
        <v>5</v>
      </c>
    </row>
    <row r="420" spans="1:41" ht="12.75" customHeight="1" x14ac:dyDescent="0.35">
      <c r="A420" s="6">
        <v>210</v>
      </c>
      <c r="B420" s="6">
        <v>365369</v>
      </c>
      <c r="C420" s="6" t="s">
        <v>30</v>
      </c>
      <c r="D420" s="6" t="s">
        <v>767</v>
      </c>
      <c r="E420" s="6" t="s">
        <v>789</v>
      </c>
      <c r="F420" s="9">
        <v>42076</v>
      </c>
      <c r="G420" s="6">
        <v>2</v>
      </c>
      <c r="H420" s="6">
        <v>3</v>
      </c>
      <c r="I420" s="6">
        <v>369</v>
      </c>
      <c r="J420" s="6">
        <v>365</v>
      </c>
      <c r="K420" s="6">
        <v>1</v>
      </c>
      <c r="L420" s="6">
        <v>0</v>
      </c>
      <c r="M420" s="6">
        <v>1</v>
      </c>
      <c r="N420" s="6">
        <v>0</v>
      </c>
      <c r="O420" s="6">
        <v>1</v>
      </c>
      <c r="P420" s="6">
        <v>2</v>
      </c>
      <c r="Q420">
        <v>0</v>
      </c>
      <c r="R420">
        <v>6</v>
      </c>
      <c r="S420">
        <v>5</v>
      </c>
      <c r="T420">
        <v>2</v>
      </c>
      <c r="U420">
        <v>17</v>
      </c>
      <c r="V420">
        <v>18</v>
      </c>
      <c r="W420">
        <v>2</v>
      </c>
      <c r="X420">
        <v>0</v>
      </c>
      <c r="Y420">
        <v>0</v>
      </c>
      <c r="Z420">
        <v>2</v>
      </c>
      <c r="AA420">
        <v>1</v>
      </c>
      <c r="AB420">
        <v>16.399999999999999</v>
      </c>
      <c r="AC420">
        <v>0</v>
      </c>
      <c r="AD420">
        <v>0</v>
      </c>
      <c r="AE420">
        <v>1</v>
      </c>
      <c r="AF420">
        <v>0</v>
      </c>
      <c r="AG420">
        <v>2.8</v>
      </c>
      <c r="AH420">
        <v>0.1</v>
      </c>
      <c r="AI420">
        <v>2</v>
      </c>
      <c r="AJ420">
        <v>0</v>
      </c>
      <c r="AK420">
        <v>17.399999999999999</v>
      </c>
      <c r="AL420">
        <v>18.3</v>
      </c>
      <c r="AM420">
        <v>2</v>
      </c>
      <c r="AN420" s="8">
        <f t="shared" si="250"/>
        <v>5</v>
      </c>
      <c r="AO420" s="8">
        <f t="shared" si="249"/>
        <v>5</v>
      </c>
    </row>
    <row r="421" spans="1:41" customFormat="1" x14ac:dyDescent="0.35">
      <c r="A421">
        <v>210</v>
      </c>
      <c r="B421">
        <v>365369</v>
      </c>
      <c r="C421" t="s">
        <v>30</v>
      </c>
      <c r="D421" t="s">
        <v>767</v>
      </c>
      <c r="E421" t="s">
        <v>1562</v>
      </c>
      <c r="F421" s="7">
        <v>40878</v>
      </c>
      <c r="G421">
        <v>0</v>
      </c>
      <c r="H421">
        <v>0</v>
      </c>
      <c r="I421">
        <v>365</v>
      </c>
      <c r="J421">
        <v>369</v>
      </c>
      <c r="K421">
        <v>0</v>
      </c>
      <c r="L421">
        <v>0</v>
      </c>
      <c r="M421">
        <v>0</v>
      </c>
      <c r="N421">
        <v>0</v>
      </c>
      <c r="O421">
        <v>0</v>
      </c>
      <c r="P421">
        <v>0</v>
      </c>
      <c r="Q421">
        <v>0</v>
      </c>
      <c r="R421">
        <v>6</v>
      </c>
      <c r="S421">
        <v>5</v>
      </c>
      <c r="T421">
        <v>2</v>
      </c>
      <c r="U421">
        <v>17</v>
      </c>
      <c r="V421">
        <v>18</v>
      </c>
      <c r="W421">
        <v>2</v>
      </c>
      <c r="X421">
        <v>0</v>
      </c>
      <c r="Y421">
        <v>0</v>
      </c>
      <c r="Z421">
        <v>0</v>
      </c>
      <c r="AA421">
        <f t="shared" ref="AA421" si="262">SUM($X421+$Y421+$Z421)</f>
        <v>0</v>
      </c>
      <c r="AB421">
        <v>0</v>
      </c>
      <c r="AC421">
        <v>0</v>
      </c>
      <c r="AD421">
        <v>0</v>
      </c>
      <c r="AE421">
        <f t="shared" ref="AE421:AE429" si="263">SUM($AB421+$AC421+$AD421)</f>
        <v>0</v>
      </c>
      <c r="AF421">
        <v>0</v>
      </c>
      <c r="AG421">
        <v>2.8</v>
      </c>
      <c r="AH421">
        <v>0.1</v>
      </c>
      <c r="AI421">
        <v>2</v>
      </c>
      <c r="AJ421">
        <v>0</v>
      </c>
      <c r="AK421">
        <v>0</v>
      </c>
      <c r="AL421">
        <v>0</v>
      </c>
      <c r="AM421">
        <f t="shared" ref="AM421" si="264">SUM($AJ421+$AK421+$AL421)</f>
        <v>0</v>
      </c>
      <c r="AN421" s="8">
        <f t="shared" si="250"/>
        <v>2</v>
      </c>
      <c r="AO421" s="8">
        <f t="shared" si="249"/>
        <v>4</v>
      </c>
    </row>
    <row r="422" spans="1:41" ht="12.75" customHeight="1" x14ac:dyDescent="0.35">
      <c r="A422" s="6">
        <v>211</v>
      </c>
      <c r="B422" s="6">
        <v>365369</v>
      </c>
      <c r="C422" s="6" t="s">
        <v>30</v>
      </c>
      <c r="D422" s="6" t="s">
        <v>767</v>
      </c>
      <c r="E422" s="6" t="s">
        <v>792</v>
      </c>
      <c r="F422" s="9">
        <v>42362</v>
      </c>
      <c r="G422" s="6">
        <v>2</v>
      </c>
      <c r="H422" s="6">
        <v>1</v>
      </c>
      <c r="I422">
        <v>365</v>
      </c>
      <c r="J422">
        <v>369</v>
      </c>
      <c r="K422" s="6">
        <v>4</v>
      </c>
      <c r="L422" s="6">
        <v>0</v>
      </c>
      <c r="M422" s="6">
        <v>1</v>
      </c>
      <c r="N422" s="6">
        <v>0</v>
      </c>
      <c r="O422" s="6">
        <v>1</v>
      </c>
      <c r="P422" s="6">
        <v>5</v>
      </c>
      <c r="Q422">
        <v>0</v>
      </c>
      <c r="R422">
        <v>6</v>
      </c>
      <c r="S422">
        <v>5</v>
      </c>
      <c r="T422">
        <v>2</v>
      </c>
      <c r="U422">
        <v>17</v>
      </c>
      <c r="V422">
        <v>18</v>
      </c>
      <c r="W422">
        <v>2</v>
      </c>
      <c r="X422">
        <v>4.4000000000000004</v>
      </c>
      <c r="Y422">
        <v>0</v>
      </c>
      <c r="Z422">
        <v>2</v>
      </c>
      <c r="AA422">
        <v>2</v>
      </c>
      <c r="AB422">
        <v>0</v>
      </c>
      <c r="AC422">
        <v>0</v>
      </c>
      <c r="AD422">
        <v>0</v>
      </c>
      <c r="AE422">
        <f t="shared" si="263"/>
        <v>0</v>
      </c>
      <c r="AF422">
        <v>3</v>
      </c>
      <c r="AG422">
        <v>0</v>
      </c>
      <c r="AH422">
        <v>0.1</v>
      </c>
      <c r="AI422">
        <v>2</v>
      </c>
      <c r="AJ422">
        <v>15.2</v>
      </c>
      <c r="AK422">
        <v>0</v>
      </c>
      <c r="AL422">
        <v>0</v>
      </c>
      <c r="AM422">
        <v>1</v>
      </c>
      <c r="AN422" s="8">
        <f t="shared" si="250"/>
        <v>3</v>
      </c>
      <c r="AO422" s="8">
        <f t="shared" si="249"/>
        <v>6</v>
      </c>
    </row>
    <row r="423" spans="1:41" customFormat="1" x14ac:dyDescent="0.35">
      <c r="A423">
        <v>211</v>
      </c>
      <c r="B423">
        <v>365369</v>
      </c>
      <c r="C423" t="s">
        <v>30</v>
      </c>
      <c r="D423" t="s">
        <v>767</v>
      </c>
      <c r="E423" t="s">
        <v>1562</v>
      </c>
      <c r="F423" s="7">
        <v>41862</v>
      </c>
      <c r="G423">
        <v>0</v>
      </c>
      <c r="H423">
        <v>0</v>
      </c>
      <c r="I423">
        <v>369</v>
      </c>
      <c r="J423">
        <v>365</v>
      </c>
      <c r="K423">
        <v>0</v>
      </c>
      <c r="L423">
        <v>0</v>
      </c>
      <c r="M423">
        <v>0</v>
      </c>
      <c r="N423">
        <v>0</v>
      </c>
      <c r="O423">
        <v>0</v>
      </c>
      <c r="P423">
        <v>0</v>
      </c>
      <c r="Q423">
        <v>0</v>
      </c>
      <c r="R423">
        <v>6</v>
      </c>
      <c r="S423">
        <v>5</v>
      </c>
      <c r="T423">
        <v>2</v>
      </c>
      <c r="U423">
        <v>0</v>
      </c>
      <c r="V423">
        <v>18</v>
      </c>
      <c r="W423">
        <v>1</v>
      </c>
      <c r="X423">
        <v>4.4000000000000004</v>
      </c>
      <c r="Y423">
        <v>0</v>
      </c>
      <c r="Z423">
        <v>2</v>
      </c>
      <c r="AA423">
        <v>2</v>
      </c>
      <c r="AB423">
        <v>0</v>
      </c>
      <c r="AC423">
        <v>0</v>
      </c>
      <c r="AD423">
        <v>0</v>
      </c>
      <c r="AE423">
        <f t="shared" si="263"/>
        <v>0</v>
      </c>
      <c r="AF423">
        <v>0</v>
      </c>
      <c r="AG423">
        <v>0</v>
      </c>
      <c r="AH423">
        <v>0.1</v>
      </c>
      <c r="AI423">
        <v>1</v>
      </c>
      <c r="AJ423">
        <v>0</v>
      </c>
      <c r="AK423">
        <v>0</v>
      </c>
      <c r="AL423">
        <v>0</v>
      </c>
      <c r="AM423">
        <f t="shared" ref="AM423:AM435" si="265">SUM($AJ423+$AK423+$AL423)</f>
        <v>0</v>
      </c>
      <c r="AN423" s="8">
        <f t="shared" si="250"/>
        <v>1</v>
      </c>
      <c r="AO423" s="8">
        <f t="shared" si="249"/>
        <v>5</v>
      </c>
    </row>
    <row r="424" spans="1:41" x14ac:dyDescent="0.35">
      <c r="A424" s="6">
        <v>212</v>
      </c>
      <c r="B424" s="6">
        <v>365369</v>
      </c>
      <c r="C424" s="6" t="s">
        <v>30</v>
      </c>
      <c r="D424" s="6" t="s">
        <v>767</v>
      </c>
      <c r="E424" s="6" t="s">
        <v>797</v>
      </c>
      <c r="F424" s="9">
        <v>42362.01</v>
      </c>
      <c r="G424" s="6">
        <v>4.2</v>
      </c>
      <c r="H424" s="6">
        <v>1</v>
      </c>
      <c r="I424">
        <v>365</v>
      </c>
      <c r="J424">
        <v>369</v>
      </c>
      <c r="K424" s="6">
        <v>4</v>
      </c>
      <c r="L424" s="6">
        <v>0</v>
      </c>
      <c r="M424" s="6">
        <v>1</v>
      </c>
      <c r="N424" s="6">
        <v>0</v>
      </c>
      <c r="O424" s="6">
        <v>1</v>
      </c>
      <c r="P424" s="6">
        <v>5</v>
      </c>
      <c r="Q424">
        <v>0</v>
      </c>
      <c r="R424">
        <v>6</v>
      </c>
      <c r="S424">
        <v>5</v>
      </c>
      <c r="T424">
        <v>2</v>
      </c>
      <c r="U424">
        <v>17</v>
      </c>
      <c r="V424">
        <v>18</v>
      </c>
      <c r="W424">
        <v>2</v>
      </c>
      <c r="X424">
        <v>4.4000000000000004</v>
      </c>
      <c r="Y424">
        <v>0</v>
      </c>
      <c r="Z424">
        <v>2</v>
      </c>
      <c r="AA424">
        <v>2</v>
      </c>
      <c r="AB424">
        <v>0</v>
      </c>
      <c r="AC424">
        <v>0</v>
      </c>
      <c r="AD424">
        <v>0</v>
      </c>
      <c r="AE424">
        <f t="shared" si="263"/>
        <v>0</v>
      </c>
      <c r="AF424">
        <v>3</v>
      </c>
      <c r="AG424">
        <v>0</v>
      </c>
      <c r="AH424">
        <v>0.1</v>
      </c>
      <c r="AI424">
        <v>2</v>
      </c>
      <c r="AJ424">
        <v>15.2</v>
      </c>
      <c r="AK424">
        <v>0</v>
      </c>
      <c r="AL424">
        <v>0</v>
      </c>
      <c r="AM424">
        <v>1</v>
      </c>
      <c r="AN424" s="8">
        <f t="shared" si="250"/>
        <v>3</v>
      </c>
      <c r="AO424" s="8">
        <f t="shared" si="249"/>
        <v>6</v>
      </c>
    </row>
    <row r="425" spans="1:41" customFormat="1" x14ac:dyDescent="0.35">
      <c r="A425">
        <v>212</v>
      </c>
      <c r="B425">
        <v>365369</v>
      </c>
      <c r="C425" t="s">
        <v>30</v>
      </c>
      <c r="D425" t="s">
        <v>767</v>
      </c>
      <c r="E425" t="s">
        <v>1562</v>
      </c>
      <c r="F425" s="7">
        <v>41862</v>
      </c>
      <c r="G425">
        <v>0</v>
      </c>
      <c r="H425">
        <v>0</v>
      </c>
      <c r="I425">
        <v>369</v>
      </c>
      <c r="J425">
        <v>365</v>
      </c>
      <c r="K425">
        <v>0</v>
      </c>
      <c r="L425">
        <v>0</v>
      </c>
      <c r="M425">
        <v>0</v>
      </c>
      <c r="N425">
        <v>0</v>
      </c>
      <c r="O425">
        <v>0</v>
      </c>
      <c r="P425">
        <v>0</v>
      </c>
      <c r="Q425">
        <v>0</v>
      </c>
      <c r="R425">
        <v>6</v>
      </c>
      <c r="S425">
        <v>5</v>
      </c>
      <c r="T425">
        <v>2</v>
      </c>
      <c r="U425">
        <v>0</v>
      </c>
      <c r="V425">
        <v>18</v>
      </c>
      <c r="W425">
        <v>1</v>
      </c>
      <c r="X425">
        <v>4.4000000000000004</v>
      </c>
      <c r="Y425">
        <v>0</v>
      </c>
      <c r="Z425">
        <v>2</v>
      </c>
      <c r="AA425">
        <v>2</v>
      </c>
      <c r="AB425">
        <v>0</v>
      </c>
      <c r="AC425">
        <v>0</v>
      </c>
      <c r="AD425">
        <v>0</v>
      </c>
      <c r="AE425">
        <f t="shared" si="263"/>
        <v>0</v>
      </c>
      <c r="AF425">
        <v>0</v>
      </c>
      <c r="AG425">
        <v>0</v>
      </c>
      <c r="AH425">
        <v>0.1</v>
      </c>
      <c r="AI425">
        <v>1</v>
      </c>
      <c r="AJ425">
        <v>0</v>
      </c>
      <c r="AK425">
        <v>0</v>
      </c>
      <c r="AL425">
        <v>0</v>
      </c>
      <c r="AM425">
        <f t="shared" si="265"/>
        <v>0</v>
      </c>
      <c r="AN425" s="8">
        <f t="shared" si="250"/>
        <v>1</v>
      </c>
      <c r="AO425" s="8">
        <f t="shared" si="249"/>
        <v>5</v>
      </c>
    </row>
    <row r="426" spans="1:41" ht="12.75" customHeight="1" x14ac:dyDescent="0.35">
      <c r="A426" s="6">
        <v>213</v>
      </c>
      <c r="B426" s="6">
        <v>365369</v>
      </c>
      <c r="C426" s="6" t="s">
        <v>30</v>
      </c>
      <c r="D426" s="6" t="s">
        <v>767</v>
      </c>
      <c r="E426" s="6" t="s">
        <v>799</v>
      </c>
      <c r="F426" s="9">
        <v>42430.01</v>
      </c>
      <c r="G426" s="6">
        <v>3</v>
      </c>
      <c r="H426" s="6">
        <v>1</v>
      </c>
      <c r="I426">
        <v>365</v>
      </c>
      <c r="J426">
        <v>369</v>
      </c>
      <c r="K426" s="6">
        <v>2</v>
      </c>
      <c r="L426" s="6">
        <v>0</v>
      </c>
      <c r="M426" s="6">
        <v>1</v>
      </c>
      <c r="N426" s="6">
        <v>0</v>
      </c>
      <c r="O426" s="6">
        <v>1</v>
      </c>
      <c r="P426" s="6">
        <v>4</v>
      </c>
      <c r="Q426">
        <v>0</v>
      </c>
      <c r="R426">
        <v>0</v>
      </c>
      <c r="S426">
        <v>5</v>
      </c>
      <c r="T426">
        <v>1</v>
      </c>
      <c r="U426">
        <v>17</v>
      </c>
      <c r="V426">
        <v>0</v>
      </c>
      <c r="W426">
        <v>1</v>
      </c>
      <c r="X426">
        <v>4.4000000000000004</v>
      </c>
      <c r="Y426">
        <v>0</v>
      </c>
      <c r="Z426">
        <v>0</v>
      </c>
      <c r="AA426">
        <v>1</v>
      </c>
      <c r="AB426">
        <v>0</v>
      </c>
      <c r="AC426">
        <v>0</v>
      </c>
      <c r="AD426">
        <v>0</v>
      </c>
      <c r="AE426">
        <f t="shared" si="263"/>
        <v>0</v>
      </c>
      <c r="AF426">
        <v>0</v>
      </c>
      <c r="AG426">
        <v>2.8</v>
      </c>
      <c r="AH426">
        <v>0.1</v>
      </c>
      <c r="AI426">
        <v>2</v>
      </c>
      <c r="AJ426">
        <v>0</v>
      </c>
      <c r="AK426">
        <v>0</v>
      </c>
      <c r="AL426">
        <v>0</v>
      </c>
      <c r="AM426">
        <f t="shared" si="265"/>
        <v>0</v>
      </c>
      <c r="AN426" s="8">
        <f t="shared" si="250"/>
        <v>1</v>
      </c>
      <c r="AO426" s="8">
        <f t="shared" si="249"/>
        <v>4</v>
      </c>
    </row>
    <row r="427" spans="1:41" customFormat="1" x14ac:dyDescent="0.35">
      <c r="A427">
        <v>213</v>
      </c>
      <c r="B427">
        <v>365369</v>
      </c>
      <c r="C427" t="s">
        <v>30</v>
      </c>
      <c r="D427" t="s">
        <v>767</v>
      </c>
      <c r="E427" t="s">
        <v>1562</v>
      </c>
      <c r="F427" s="7">
        <f>DATEVALUE("12/15/2009")</f>
        <v>40162</v>
      </c>
      <c r="G427">
        <v>0</v>
      </c>
      <c r="H427">
        <v>0</v>
      </c>
      <c r="I427">
        <v>369</v>
      </c>
      <c r="J427">
        <v>365</v>
      </c>
      <c r="K427">
        <v>0</v>
      </c>
      <c r="L427">
        <v>0</v>
      </c>
      <c r="M427">
        <v>0</v>
      </c>
      <c r="N427">
        <v>0</v>
      </c>
      <c r="O427">
        <v>0</v>
      </c>
      <c r="P427">
        <v>0</v>
      </c>
      <c r="Q427">
        <v>0</v>
      </c>
      <c r="R427">
        <v>0</v>
      </c>
      <c r="S427">
        <v>0</v>
      </c>
      <c r="T427">
        <f t="shared" ref="T427:T429" si="266">SUM($R427+$S427)</f>
        <v>0</v>
      </c>
      <c r="U427">
        <v>17</v>
      </c>
      <c r="V427">
        <v>0</v>
      </c>
      <c r="W427">
        <v>1</v>
      </c>
      <c r="X427">
        <v>0</v>
      </c>
      <c r="Y427">
        <v>0</v>
      </c>
      <c r="Z427">
        <v>2</v>
      </c>
      <c r="AA427">
        <v>1</v>
      </c>
      <c r="AB427">
        <v>0</v>
      </c>
      <c r="AC427">
        <v>0</v>
      </c>
      <c r="AD427">
        <v>0</v>
      </c>
      <c r="AE427">
        <f t="shared" si="263"/>
        <v>0</v>
      </c>
      <c r="AF427">
        <v>3</v>
      </c>
      <c r="AG427">
        <v>0</v>
      </c>
      <c r="AH427">
        <v>0.1</v>
      </c>
      <c r="AI427">
        <v>2</v>
      </c>
      <c r="AJ427">
        <v>0</v>
      </c>
      <c r="AK427">
        <v>0</v>
      </c>
      <c r="AL427">
        <v>0</v>
      </c>
      <c r="AM427">
        <f t="shared" si="265"/>
        <v>0</v>
      </c>
      <c r="AN427" s="8">
        <f t="shared" si="250"/>
        <v>1</v>
      </c>
      <c r="AO427" s="8">
        <f t="shared" si="249"/>
        <v>3</v>
      </c>
    </row>
    <row r="428" spans="1:41" ht="12.75" customHeight="1" x14ac:dyDescent="0.35">
      <c r="A428" s="6">
        <v>214</v>
      </c>
      <c r="B428" s="6">
        <v>365369</v>
      </c>
      <c r="C428" s="6" t="s">
        <v>30</v>
      </c>
      <c r="D428" s="6" t="s">
        <v>767</v>
      </c>
      <c r="E428" s="6" t="s">
        <v>802</v>
      </c>
      <c r="F428" s="9">
        <v>42430</v>
      </c>
      <c r="G428" s="6">
        <v>4.0999999999999996</v>
      </c>
      <c r="H428" s="6">
        <v>1</v>
      </c>
      <c r="I428">
        <v>365</v>
      </c>
      <c r="J428">
        <v>369</v>
      </c>
      <c r="K428" s="6">
        <v>3</v>
      </c>
      <c r="L428" s="6">
        <v>0</v>
      </c>
      <c r="M428" s="6">
        <v>1</v>
      </c>
      <c r="N428" s="6">
        <v>0</v>
      </c>
      <c r="O428" s="6">
        <v>1</v>
      </c>
      <c r="P428" s="6">
        <v>4</v>
      </c>
      <c r="Q428">
        <v>0</v>
      </c>
      <c r="R428">
        <v>0</v>
      </c>
      <c r="S428">
        <v>5</v>
      </c>
      <c r="T428">
        <v>1</v>
      </c>
      <c r="U428">
        <v>17</v>
      </c>
      <c r="V428">
        <v>0</v>
      </c>
      <c r="W428">
        <v>1</v>
      </c>
      <c r="X428">
        <v>4.4000000000000004</v>
      </c>
      <c r="Y428">
        <v>0</v>
      </c>
      <c r="Z428">
        <v>0</v>
      </c>
      <c r="AA428">
        <v>1</v>
      </c>
      <c r="AB428">
        <v>0</v>
      </c>
      <c r="AC428">
        <v>0</v>
      </c>
      <c r="AD428">
        <v>0</v>
      </c>
      <c r="AE428">
        <f t="shared" si="263"/>
        <v>0</v>
      </c>
      <c r="AF428">
        <v>0</v>
      </c>
      <c r="AG428">
        <v>2.8</v>
      </c>
      <c r="AH428">
        <v>0.1</v>
      </c>
      <c r="AI428">
        <v>2</v>
      </c>
      <c r="AJ428">
        <v>0</v>
      </c>
      <c r="AK428">
        <v>0</v>
      </c>
      <c r="AL428">
        <v>0</v>
      </c>
      <c r="AM428">
        <f t="shared" si="265"/>
        <v>0</v>
      </c>
      <c r="AN428" s="8">
        <f t="shared" si="250"/>
        <v>1</v>
      </c>
      <c r="AO428" s="8">
        <f t="shared" si="249"/>
        <v>4</v>
      </c>
    </row>
    <row r="429" spans="1:41" customFormat="1" x14ac:dyDescent="0.35">
      <c r="A429">
        <v>214</v>
      </c>
      <c r="B429">
        <v>365369</v>
      </c>
      <c r="C429" t="s">
        <v>30</v>
      </c>
      <c r="D429" t="s">
        <v>767</v>
      </c>
      <c r="E429" t="s">
        <v>1562</v>
      </c>
      <c r="F429" s="7">
        <f>DATEVALUE("12/15/2009")</f>
        <v>40162</v>
      </c>
      <c r="G429">
        <v>0</v>
      </c>
      <c r="H429">
        <v>0</v>
      </c>
      <c r="I429">
        <v>369</v>
      </c>
      <c r="J429">
        <v>365</v>
      </c>
      <c r="K429">
        <v>0</v>
      </c>
      <c r="L429">
        <v>0</v>
      </c>
      <c r="M429">
        <v>0</v>
      </c>
      <c r="N429">
        <v>0</v>
      </c>
      <c r="O429">
        <v>0</v>
      </c>
      <c r="P429">
        <v>0</v>
      </c>
      <c r="Q429">
        <v>0</v>
      </c>
      <c r="R429">
        <v>0</v>
      </c>
      <c r="S429">
        <v>0</v>
      </c>
      <c r="T429">
        <f t="shared" si="266"/>
        <v>0</v>
      </c>
      <c r="U429">
        <v>17</v>
      </c>
      <c r="V429">
        <v>0</v>
      </c>
      <c r="W429">
        <v>1</v>
      </c>
      <c r="X429">
        <v>0</v>
      </c>
      <c r="Y429">
        <v>0</v>
      </c>
      <c r="Z429">
        <v>2</v>
      </c>
      <c r="AA429">
        <v>1</v>
      </c>
      <c r="AB429">
        <v>0</v>
      </c>
      <c r="AC429">
        <v>0</v>
      </c>
      <c r="AD429">
        <v>0</v>
      </c>
      <c r="AE429">
        <f t="shared" si="263"/>
        <v>0</v>
      </c>
      <c r="AF429">
        <v>3</v>
      </c>
      <c r="AG429">
        <v>0</v>
      </c>
      <c r="AH429">
        <v>0.1</v>
      </c>
      <c r="AI429">
        <v>2</v>
      </c>
      <c r="AJ429">
        <v>0</v>
      </c>
      <c r="AK429">
        <v>0</v>
      </c>
      <c r="AL429">
        <v>0</v>
      </c>
      <c r="AM429">
        <f t="shared" si="265"/>
        <v>0</v>
      </c>
      <c r="AN429" s="8">
        <f t="shared" si="250"/>
        <v>1</v>
      </c>
      <c r="AO429" s="8">
        <f t="shared" si="249"/>
        <v>3</v>
      </c>
    </row>
    <row r="430" spans="1:41" ht="12.75" customHeight="1" x14ac:dyDescent="0.35">
      <c r="A430" s="6">
        <v>215</v>
      </c>
      <c r="B430" s="6">
        <v>365369</v>
      </c>
      <c r="C430" s="6" t="s">
        <v>30</v>
      </c>
      <c r="D430" s="6" t="s">
        <v>767</v>
      </c>
      <c r="E430" s="6" t="s">
        <v>804</v>
      </c>
      <c r="F430" s="9">
        <v>42522.02</v>
      </c>
      <c r="G430" s="6">
        <v>3</v>
      </c>
      <c r="H430" s="6">
        <v>1</v>
      </c>
      <c r="I430">
        <v>365</v>
      </c>
      <c r="J430">
        <v>369</v>
      </c>
      <c r="K430" s="6">
        <v>3</v>
      </c>
      <c r="L430" s="6">
        <v>0</v>
      </c>
      <c r="M430" s="6">
        <v>1</v>
      </c>
      <c r="N430" s="6">
        <v>0</v>
      </c>
      <c r="O430" s="6">
        <v>4</v>
      </c>
      <c r="P430" s="6">
        <v>4</v>
      </c>
      <c r="Q430" s="6">
        <v>0</v>
      </c>
      <c r="R430" s="6">
        <v>0</v>
      </c>
      <c r="S430" s="6">
        <v>0</v>
      </c>
      <c r="T430" s="6">
        <v>0</v>
      </c>
      <c r="U430" s="6">
        <v>17</v>
      </c>
      <c r="V430" s="6">
        <v>18</v>
      </c>
      <c r="W430" s="6">
        <v>2</v>
      </c>
      <c r="X430" s="6">
        <v>4.4000000000000004</v>
      </c>
      <c r="Y430" s="6">
        <v>0</v>
      </c>
      <c r="Z430" s="6">
        <v>0</v>
      </c>
      <c r="AA430" s="6">
        <v>1</v>
      </c>
      <c r="AB430" s="6">
        <v>0</v>
      </c>
      <c r="AC430" s="6">
        <v>0</v>
      </c>
      <c r="AD430" s="6">
        <v>0</v>
      </c>
      <c r="AE430" s="6">
        <v>0</v>
      </c>
      <c r="AF430" s="6">
        <v>0</v>
      </c>
      <c r="AG430" s="6">
        <v>2.8</v>
      </c>
      <c r="AH430" s="6">
        <v>0.1</v>
      </c>
      <c r="AI430" s="6">
        <v>2</v>
      </c>
      <c r="AJ430" s="6">
        <v>0</v>
      </c>
      <c r="AK430" s="6">
        <v>0</v>
      </c>
      <c r="AL430" s="6">
        <v>0</v>
      </c>
      <c r="AM430" s="6">
        <f t="shared" si="265"/>
        <v>0</v>
      </c>
      <c r="AN430" s="8">
        <f t="shared" si="250"/>
        <v>2</v>
      </c>
      <c r="AO430" s="8">
        <f t="shared" si="249"/>
        <v>3</v>
      </c>
    </row>
    <row r="431" spans="1:41" ht="12.75" customHeight="1" x14ac:dyDescent="0.35">
      <c r="A431" s="6">
        <v>215</v>
      </c>
      <c r="B431" s="6">
        <v>365369</v>
      </c>
      <c r="C431" s="6" t="s">
        <v>30</v>
      </c>
      <c r="D431" s="6" t="s">
        <v>767</v>
      </c>
      <c r="E431" s="6" t="s">
        <v>811</v>
      </c>
      <c r="F431" s="9">
        <v>42702.01</v>
      </c>
      <c r="G431" s="6">
        <v>2</v>
      </c>
      <c r="H431" s="6">
        <v>1</v>
      </c>
      <c r="I431" s="6">
        <v>369</v>
      </c>
      <c r="J431" s="6">
        <v>365</v>
      </c>
      <c r="K431" s="6">
        <v>4</v>
      </c>
      <c r="L431" s="6">
        <v>0</v>
      </c>
      <c r="M431" s="6">
        <v>0</v>
      </c>
      <c r="N431" s="6">
        <v>0</v>
      </c>
      <c r="O431" s="6">
        <v>1</v>
      </c>
      <c r="P431" s="6">
        <v>2</v>
      </c>
      <c r="Q431">
        <v>0</v>
      </c>
      <c r="R431">
        <v>6</v>
      </c>
      <c r="S431">
        <v>0</v>
      </c>
      <c r="T431">
        <v>1</v>
      </c>
      <c r="U431">
        <v>17</v>
      </c>
      <c r="V431">
        <v>0</v>
      </c>
      <c r="W431">
        <v>1</v>
      </c>
      <c r="X431">
        <v>0</v>
      </c>
      <c r="Y431">
        <v>0</v>
      </c>
      <c r="Z431">
        <v>0</v>
      </c>
      <c r="AA431">
        <f t="shared" ref="AA431:AA434" si="267">SUM($X431+$Y431+$Z431)</f>
        <v>0</v>
      </c>
      <c r="AB431">
        <v>0</v>
      </c>
      <c r="AC431">
        <v>0</v>
      </c>
      <c r="AD431">
        <v>0</v>
      </c>
      <c r="AE431">
        <f t="shared" ref="AE431:AE435" si="268">SUM($AB431+$AC431+$AD431)</f>
        <v>0</v>
      </c>
      <c r="AF431">
        <v>3</v>
      </c>
      <c r="AG431">
        <v>2.8</v>
      </c>
      <c r="AH431">
        <v>0.1</v>
      </c>
      <c r="AI431">
        <v>3</v>
      </c>
      <c r="AJ431">
        <v>0</v>
      </c>
      <c r="AK431">
        <v>0</v>
      </c>
      <c r="AL431">
        <v>0</v>
      </c>
      <c r="AM431">
        <f t="shared" si="265"/>
        <v>0</v>
      </c>
      <c r="AN431" s="8">
        <f t="shared" si="250"/>
        <v>1</v>
      </c>
      <c r="AO431" s="8">
        <f t="shared" si="249"/>
        <v>4</v>
      </c>
    </row>
    <row r="432" spans="1:41" ht="12.75" customHeight="1" x14ac:dyDescent="0.35">
      <c r="A432" s="6">
        <v>216</v>
      </c>
      <c r="B432" s="6">
        <v>365369</v>
      </c>
      <c r="C432" s="6" t="s">
        <v>30</v>
      </c>
      <c r="D432" s="6" t="s">
        <v>767</v>
      </c>
      <c r="E432" s="6" t="s">
        <v>807</v>
      </c>
      <c r="F432" s="9">
        <v>42614.01</v>
      </c>
      <c r="G432" s="6">
        <v>3</v>
      </c>
      <c r="H432" s="6">
        <v>1</v>
      </c>
      <c r="I432">
        <v>365</v>
      </c>
      <c r="J432">
        <v>369</v>
      </c>
      <c r="K432" s="6">
        <v>2</v>
      </c>
      <c r="L432" s="6">
        <v>0</v>
      </c>
      <c r="M432" s="6">
        <v>1</v>
      </c>
      <c r="N432" s="6">
        <v>0</v>
      </c>
      <c r="O432" s="6">
        <v>2</v>
      </c>
      <c r="P432" s="6">
        <v>3</v>
      </c>
      <c r="Q432">
        <v>1</v>
      </c>
      <c r="R432">
        <v>6</v>
      </c>
      <c r="S432">
        <v>5</v>
      </c>
      <c r="T432">
        <v>2</v>
      </c>
      <c r="U432">
        <v>17</v>
      </c>
      <c r="V432">
        <v>18</v>
      </c>
      <c r="W432">
        <v>2</v>
      </c>
      <c r="X432">
        <v>0</v>
      </c>
      <c r="Y432">
        <v>0</v>
      </c>
      <c r="Z432">
        <v>0</v>
      </c>
      <c r="AA432">
        <f t="shared" si="267"/>
        <v>0</v>
      </c>
      <c r="AB432">
        <v>0</v>
      </c>
      <c r="AC432">
        <v>0</v>
      </c>
      <c r="AD432">
        <v>17.399999999999999</v>
      </c>
      <c r="AE432">
        <v>1</v>
      </c>
      <c r="AF432">
        <v>0</v>
      </c>
      <c r="AG432">
        <v>2.8</v>
      </c>
      <c r="AH432">
        <v>0.1</v>
      </c>
      <c r="AI432">
        <v>2</v>
      </c>
      <c r="AJ432">
        <v>15.2</v>
      </c>
      <c r="AK432">
        <v>17.399999999999999</v>
      </c>
      <c r="AL432">
        <v>0</v>
      </c>
      <c r="AM432">
        <v>2</v>
      </c>
      <c r="AN432" s="8">
        <f t="shared" si="250"/>
        <v>5</v>
      </c>
      <c r="AO432" s="8">
        <f t="shared" si="249"/>
        <v>4</v>
      </c>
    </row>
    <row r="433" spans="1:41" customFormat="1" x14ac:dyDescent="0.35">
      <c r="A433">
        <v>216</v>
      </c>
      <c r="B433">
        <v>365369</v>
      </c>
      <c r="C433" t="s">
        <v>30</v>
      </c>
      <c r="D433" t="s">
        <v>767</v>
      </c>
      <c r="E433" t="s">
        <v>811</v>
      </c>
      <c r="F433" s="7">
        <v>39861</v>
      </c>
      <c r="G433">
        <v>2</v>
      </c>
      <c r="H433">
        <v>1</v>
      </c>
      <c r="I433">
        <v>369</v>
      </c>
      <c r="J433">
        <v>365</v>
      </c>
      <c r="K433">
        <v>4</v>
      </c>
      <c r="L433">
        <v>0</v>
      </c>
      <c r="M433">
        <v>0</v>
      </c>
      <c r="N433">
        <v>0</v>
      </c>
      <c r="O433">
        <v>1</v>
      </c>
      <c r="P433">
        <v>2</v>
      </c>
      <c r="Q433">
        <v>1</v>
      </c>
      <c r="R433">
        <v>6</v>
      </c>
      <c r="S433">
        <v>0</v>
      </c>
      <c r="T433">
        <v>1</v>
      </c>
      <c r="U433">
        <v>17</v>
      </c>
      <c r="V433">
        <v>0</v>
      </c>
      <c r="W433">
        <v>1</v>
      </c>
      <c r="X433">
        <v>0</v>
      </c>
      <c r="Y433">
        <v>0</v>
      </c>
      <c r="Z433">
        <v>0</v>
      </c>
      <c r="AA433">
        <f t="shared" si="267"/>
        <v>0</v>
      </c>
      <c r="AB433">
        <v>0</v>
      </c>
      <c r="AC433">
        <v>0</v>
      </c>
      <c r="AD433">
        <v>0</v>
      </c>
      <c r="AE433">
        <f t="shared" si="268"/>
        <v>0</v>
      </c>
      <c r="AF433">
        <v>3</v>
      </c>
      <c r="AG433">
        <v>2.8</v>
      </c>
      <c r="AH433">
        <v>0.1</v>
      </c>
      <c r="AI433">
        <v>3</v>
      </c>
      <c r="AJ433">
        <v>0</v>
      </c>
      <c r="AK433">
        <v>0</v>
      </c>
      <c r="AL433">
        <v>0</v>
      </c>
      <c r="AM433">
        <f t="shared" si="265"/>
        <v>0</v>
      </c>
      <c r="AN433" s="8">
        <f t="shared" si="250"/>
        <v>1</v>
      </c>
      <c r="AO433" s="8">
        <f t="shared" si="249"/>
        <v>4</v>
      </c>
    </row>
    <row r="434" spans="1:41" ht="12.75" customHeight="1" x14ac:dyDescent="0.35">
      <c r="A434" s="6">
        <v>217</v>
      </c>
      <c r="B434" s="6">
        <v>365369</v>
      </c>
      <c r="C434" s="6" t="s">
        <v>30</v>
      </c>
      <c r="D434" s="6" t="s">
        <v>767</v>
      </c>
      <c r="E434" s="6" t="s">
        <v>811</v>
      </c>
      <c r="F434" s="9">
        <v>42702.02</v>
      </c>
      <c r="G434" s="6">
        <v>2</v>
      </c>
      <c r="H434" s="6">
        <v>1</v>
      </c>
      <c r="I434" s="6">
        <v>369</v>
      </c>
      <c r="J434" s="6">
        <v>365</v>
      </c>
      <c r="K434" s="6">
        <v>4</v>
      </c>
      <c r="L434" s="6">
        <v>0</v>
      </c>
      <c r="M434" s="6">
        <v>0</v>
      </c>
      <c r="N434" s="6">
        <v>0</v>
      </c>
      <c r="O434" s="6">
        <v>1</v>
      </c>
      <c r="P434" s="6">
        <v>2</v>
      </c>
      <c r="Q434">
        <v>0</v>
      </c>
      <c r="R434">
        <v>6</v>
      </c>
      <c r="S434">
        <v>0</v>
      </c>
      <c r="T434">
        <v>1</v>
      </c>
      <c r="U434">
        <v>17</v>
      </c>
      <c r="V434">
        <v>0</v>
      </c>
      <c r="W434">
        <v>1</v>
      </c>
      <c r="X434">
        <v>0</v>
      </c>
      <c r="Y434">
        <v>0</v>
      </c>
      <c r="Z434">
        <v>0</v>
      </c>
      <c r="AA434">
        <f t="shared" si="267"/>
        <v>0</v>
      </c>
      <c r="AB434">
        <v>0</v>
      </c>
      <c r="AC434">
        <v>0</v>
      </c>
      <c r="AD434">
        <v>0</v>
      </c>
      <c r="AE434">
        <f t="shared" si="268"/>
        <v>0</v>
      </c>
      <c r="AF434">
        <v>3</v>
      </c>
      <c r="AG434">
        <v>2.8</v>
      </c>
      <c r="AH434">
        <v>0.1</v>
      </c>
      <c r="AI434">
        <v>3</v>
      </c>
      <c r="AJ434">
        <v>0</v>
      </c>
      <c r="AK434">
        <v>0</v>
      </c>
      <c r="AL434">
        <v>0</v>
      </c>
      <c r="AM434">
        <f t="shared" si="265"/>
        <v>0</v>
      </c>
      <c r="AN434" s="8">
        <f t="shared" si="250"/>
        <v>1</v>
      </c>
      <c r="AO434" s="8">
        <f t="shared" si="249"/>
        <v>4</v>
      </c>
    </row>
    <row r="435" spans="1:41" customFormat="1" x14ac:dyDescent="0.35">
      <c r="A435">
        <v>217</v>
      </c>
      <c r="B435">
        <v>365369</v>
      </c>
      <c r="C435" t="s">
        <v>30</v>
      </c>
      <c r="D435" t="s">
        <v>767</v>
      </c>
      <c r="E435" t="s">
        <v>1562</v>
      </c>
      <c r="F435" s="7">
        <f>DATEVALUE("7/3/2011")</f>
        <v>40727</v>
      </c>
      <c r="G435">
        <v>0</v>
      </c>
      <c r="H435">
        <v>0</v>
      </c>
      <c r="I435">
        <v>365</v>
      </c>
      <c r="J435">
        <v>369</v>
      </c>
      <c r="K435">
        <v>0</v>
      </c>
      <c r="L435">
        <v>0</v>
      </c>
      <c r="M435">
        <v>0</v>
      </c>
      <c r="N435">
        <v>0</v>
      </c>
      <c r="O435">
        <v>0</v>
      </c>
      <c r="P435">
        <v>0</v>
      </c>
      <c r="Q435">
        <v>0</v>
      </c>
      <c r="R435">
        <v>6</v>
      </c>
      <c r="S435">
        <v>5</v>
      </c>
      <c r="T435">
        <v>2</v>
      </c>
      <c r="U435">
        <v>0</v>
      </c>
      <c r="V435">
        <v>18</v>
      </c>
      <c r="W435">
        <v>1</v>
      </c>
      <c r="X435">
        <v>4.4000000000000004</v>
      </c>
      <c r="Y435">
        <v>0</v>
      </c>
      <c r="Z435">
        <v>2</v>
      </c>
      <c r="AA435">
        <v>2</v>
      </c>
      <c r="AB435">
        <v>0</v>
      </c>
      <c r="AC435">
        <v>0</v>
      </c>
      <c r="AD435">
        <v>0</v>
      </c>
      <c r="AE435">
        <f t="shared" si="268"/>
        <v>0</v>
      </c>
      <c r="AF435">
        <v>0</v>
      </c>
      <c r="AG435">
        <v>0</v>
      </c>
      <c r="AH435">
        <v>0.1</v>
      </c>
      <c r="AI435">
        <v>1</v>
      </c>
      <c r="AJ435">
        <v>0</v>
      </c>
      <c r="AK435">
        <v>0</v>
      </c>
      <c r="AL435">
        <v>0</v>
      </c>
      <c r="AM435">
        <f t="shared" si="265"/>
        <v>0</v>
      </c>
      <c r="AN435" s="8">
        <f t="shared" si="250"/>
        <v>1</v>
      </c>
      <c r="AO435" s="8">
        <f t="shared" si="249"/>
        <v>5</v>
      </c>
    </row>
    <row r="436" spans="1:41" ht="12.75" customHeight="1" x14ac:dyDescent="0.35">
      <c r="A436" s="6">
        <v>218</v>
      </c>
      <c r="B436" s="6">
        <v>365369</v>
      </c>
      <c r="C436" s="6" t="s">
        <v>30</v>
      </c>
      <c r="D436" s="6" t="s">
        <v>767</v>
      </c>
      <c r="E436" s="6" t="s">
        <v>815</v>
      </c>
      <c r="F436" s="9">
        <v>42721.01</v>
      </c>
      <c r="G436" s="6">
        <v>4.2</v>
      </c>
      <c r="H436" s="6">
        <v>1</v>
      </c>
      <c r="I436">
        <v>365</v>
      </c>
      <c r="J436">
        <v>369</v>
      </c>
      <c r="K436" s="6">
        <v>4</v>
      </c>
      <c r="L436" s="6">
        <v>0</v>
      </c>
      <c r="M436" s="6">
        <v>1</v>
      </c>
      <c r="N436" s="6">
        <v>0</v>
      </c>
      <c r="O436" s="6">
        <v>1</v>
      </c>
      <c r="P436" s="6">
        <v>5</v>
      </c>
      <c r="Q436">
        <v>0</v>
      </c>
      <c r="R436">
        <v>6</v>
      </c>
      <c r="S436">
        <v>5</v>
      </c>
      <c r="T436">
        <v>2</v>
      </c>
      <c r="U436">
        <v>17</v>
      </c>
      <c r="V436">
        <v>18</v>
      </c>
      <c r="W436">
        <v>2</v>
      </c>
      <c r="X436">
        <v>0</v>
      </c>
      <c r="Y436">
        <v>0</v>
      </c>
      <c r="Z436">
        <v>0</v>
      </c>
      <c r="AA436">
        <f t="shared" ref="AA436:AA438" si="269">SUM($X436+$Y436+$Z436)</f>
        <v>0</v>
      </c>
      <c r="AB436">
        <v>16.399999999999999</v>
      </c>
      <c r="AC436">
        <v>0</v>
      </c>
      <c r="AD436">
        <v>17.399999999999999</v>
      </c>
      <c r="AE436">
        <v>2</v>
      </c>
      <c r="AF436">
        <v>0</v>
      </c>
      <c r="AG436">
        <v>2.8</v>
      </c>
      <c r="AH436">
        <v>0.1</v>
      </c>
      <c r="AI436">
        <v>2</v>
      </c>
      <c r="AJ436">
        <v>0</v>
      </c>
      <c r="AK436">
        <v>17.399999999999999</v>
      </c>
      <c r="AL436">
        <v>0</v>
      </c>
      <c r="AM436">
        <v>1</v>
      </c>
      <c r="AN436" s="8">
        <f t="shared" si="250"/>
        <v>5</v>
      </c>
      <c r="AO436" s="8">
        <f t="shared" si="249"/>
        <v>4</v>
      </c>
    </row>
    <row r="437" spans="1:41" customFormat="1" x14ac:dyDescent="0.35">
      <c r="A437">
        <v>218</v>
      </c>
      <c r="B437">
        <v>365369</v>
      </c>
      <c r="C437" t="s">
        <v>30</v>
      </c>
      <c r="D437" t="s">
        <v>767</v>
      </c>
      <c r="E437" t="s">
        <v>1562</v>
      </c>
      <c r="F437" s="7">
        <f>DATEVALUE("3/28/2009")</f>
        <v>39900</v>
      </c>
      <c r="G437">
        <v>0</v>
      </c>
      <c r="H437">
        <v>0</v>
      </c>
      <c r="I437">
        <v>369</v>
      </c>
      <c r="J437">
        <v>365</v>
      </c>
      <c r="K437">
        <v>0</v>
      </c>
      <c r="L437">
        <v>0</v>
      </c>
      <c r="M437">
        <v>0</v>
      </c>
      <c r="N437">
        <v>0</v>
      </c>
      <c r="O437">
        <v>0</v>
      </c>
      <c r="P437">
        <v>0</v>
      </c>
      <c r="Q437">
        <v>0</v>
      </c>
      <c r="R437">
        <v>6</v>
      </c>
      <c r="S437">
        <v>5</v>
      </c>
      <c r="T437">
        <v>2</v>
      </c>
      <c r="U437">
        <v>0</v>
      </c>
      <c r="V437">
        <v>18</v>
      </c>
      <c r="W437">
        <v>1</v>
      </c>
      <c r="X437">
        <v>4.4000000000000004</v>
      </c>
      <c r="Y437">
        <v>0</v>
      </c>
      <c r="Z437">
        <v>2</v>
      </c>
      <c r="AA437">
        <v>2</v>
      </c>
      <c r="AB437">
        <v>0</v>
      </c>
      <c r="AC437">
        <v>0</v>
      </c>
      <c r="AD437">
        <v>0</v>
      </c>
      <c r="AE437">
        <f t="shared" ref="AE437:AE439" si="270">SUM($AB437+$AC437+$AD437)</f>
        <v>0</v>
      </c>
      <c r="AF437">
        <v>0</v>
      </c>
      <c r="AG437">
        <v>0</v>
      </c>
      <c r="AH437">
        <v>0.1</v>
      </c>
      <c r="AI437">
        <v>1</v>
      </c>
      <c r="AJ437">
        <v>0</v>
      </c>
      <c r="AK437">
        <v>0</v>
      </c>
      <c r="AL437">
        <v>0</v>
      </c>
      <c r="AM437">
        <f t="shared" ref="AM437:AM439" si="271">SUM($AJ437+$AK437+$AL437)</f>
        <v>0</v>
      </c>
      <c r="AN437" s="8">
        <f t="shared" si="250"/>
        <v>1</v>
      </c>
      <c r="AO437" s="8">
        <f t="shared" si="249"/>
        <v>5</v>
      </c>
    </row>
    <row r="438" spans="1:41" ht="12.75" customHeight="1" x14ac:dyDescent="0.35">
      <c r="A438" s="6">
        <v>219</v>
      </c>
      <c r="B438" s="6">
        <v>365369</v>
      </c>
      <c r="C438" s="6" t="s">
        <v>30</v>
      </c>
      <c r="D438" s="6" t="s">
        <v>767</v>
      </c>
      <c r="E438" s="6" t="s">
        <v>818</v>
      </c>
      <c r="F438" s="9">
        <v>42721.02</v>
      </c>
      <c r="G438" s="6">
        <v>4.2</v>
      </c>
      <c r="H438" s="6">
        <v>1</v>
      </c>
      <c r="I438">
        <v>365</v>
      </c>
      <c r="J438">
        <v>369</v>
      </c>
      <c r="K438" s="6">
        <v>4</v>
      </c>
      <c r="L438" s="6">
        <v>0</v>
      </c>
      <c r="M438" s="6">
        <v>1</v>
      </c>
      <c r="N438" s="6">
        <v>0</v>
      </c>
      <c r="O438" s="6">
        <v>1</v>
      </c>
      <c r="P438" s="6">
        <v>5</v>
      </c>
      <c r="Q438">
        <v>0</v>
      </c>
      <c r="R438">
        <v>6</v>
      </c>
      <c r="S438">
        <v>5</v>
      </c>
      <c r="T438">
        <v>2</v>
      </c>
      <c r="U438">
        <v>17</v>
      </c>
      <c r="V438">
        <v>18</v>
      </c>
      <c r="W438">
        <v>2</v>
      </c>
      <c r="X438">
        <v>0</v>
      </c>
      <c r="Y438">
        <v>0</v>
      </c>
      <c r="Z438">
        <v>0</v>
      </c>
      <c r="AA438">
        <f t="shared" si="269"/>
        <v>0</v>
      </c>
      <c r="AB438">
        <v>16.399999999999999</v>
      </c>
      <c r="AC438">
        <v>0</v>
      </c>
      <c r="AD438">
        <v>17.399999999999999</v>
      </c>
      <c r="AE438">
        <v>2</v>
      </c>
      <c r="AF438">
        <v>0</v>
      </c>
      <c r="AG438">
        <v>2.8</v>
      </c>
      <c r="AH438">
        <v>0.1</v>
      </c>
      <c r="AI438">
        <v>2</v>
      </c>
      <c r="AJ438">
        <v>0</v>
      </c>
      <c r="AK438">
        <v>17.399999999999999</v>
      </c>
      <c r="AL438">
        <v>0</v>
      </c>
      <c r="AM438">
        <v>1</v>
      </c>
      <c r="AN438" s="8">
        <f t="shared" si="250"/>
        <v>5</v>
      </c>
      <c r="AO438" s="8">
        <f t="shared" si="249"/>
        <v>4</v>
      </c>
    </row>
    <row r="439" spans="1:41" customFormat="1" x14ac:dyDescent="0.35">
      <c r="A439">
        <v>219</v>
      </c>
      <c r="B439">
        <v>365369</v>
      </c>
      <c r="C439" t="s">
        <v>30</v>
      </c>
      <c r="D439" t="s">
        <v>767</v>
      </c>
      <c r="E439" t="s">
        <v>1562</v>
      </c>
      <c r="F439" s="7">
        <f>DATEVALUE("3/28/2009")</f>
        <v>39900</v>
      </c>
      <c r="G439">
        <v>0</v>
      </c>
      <c r="H439">
        <v>0</v>
      </c>
      <c r="I439">
        <v>369</v>
      </c>
      <c r="J439">
        <v>365</v>
      </c>
      <c r="K439">
        <v>0</v>
      </c>
      <c r="L439">
        <v>0</v>
      </c>
      <c r="M439">
        <v>0</v>
      </c>
      <c r="N439">
        <v>0</v>
      </c>
      <c r="O439">
        <v>0</v>
      </c>
      <c r="P439">
        <v>0</v>
      </c>
      <c r="Q439">
        <v>0</v>
      </c>
      <c r="R439">
        <v>6</v>
      </c>
      <c r="S439">
        <v>5</v>
      </c>
      <c r="T439">
        <v>2</v>
      </c>
      <c r="U439">
        <v>0</v>
      </c>
      <c r="V439">
        <v>18</v>
      </c>
      <c r="W439">
        <v>1</v>
      </c>
      <c r="X439">
        <v>4.4000000000000004</v>
      </c>
      <c r="Y439">
        <v>0</v>
      </c>
      <c r="Z439">
        <v>2</v>
      </c>
      <c r="AA439">
        <v>2</v>
      </c>
      <c r="AB439">
        <v>0</v>
      </c>
      <c r="AC439">
        <v>0</v>
      </c>
      <c r="AD439">
        <v>0</v>
      </c>
      <c r="AE439">
        <f t="shared" si="270"/>
        <v>0</v>
      </c>
      <c r="AF439">
        <v>0</v>
      </c>
      <c r="AG439">
        <v>0</v>
      </c>
      <c r="AH439">
        <v>0.1</v>
      </c>
      <c r="AI439">
        <v>1</v>
      </c>
      <c r="AJ439">
        <v>0</v>
      </c>
      <c r="AK439">
        <v>0</v>
      </c>
      <c r="AL439">
        <v>0</v>
      </c>
      <c r="AM439">
        <f t="shared" si="271"/>
        <v>0</v>
      </c>
      <c r="AN439" s="8">
        <f t="shared" si="250"/>
        <v>1</v>
      </c>
      <c r="AO439" s="8">
        <f t="shared" si="249"/>
        <v>5</v>
      </c>
    </row>
    <row r="440" spans="1:41" ht="12.75" customHeight="1" x14ac:dyDescent="0.35">
      <c r="A440" s="6">
        <v>220</v>
      </c>
      <c r="B440" s="6">
        <v>365369</v>
      </c>
      <c r="C440" s="6" t="s">
        <v>30</v>
      </c>
      <c r="D440" s="6" t="s">
        <v>767</v>
      </c>
      <c r="E440" s="6" t="s">
        <v>821</v>
      </c>
      <c r="F440" s="9">
        <v>42913</v>
      </c>
      <c r="G440" s="6">
        <v>4.3</v>
      </c>
      <c r="H440" s="6">
        <v>1</v>
      </c>
      <c r="I440">
        <v>365</v>
      </c>
      <c r="J440">
        <v>369</v>
      </c>
      <c r="K440" s="6">
        <v>4</v>
      </c>
      <c r="L440" s="6">
        <v>0</v>
      </c>
      <c r="M440" s="6">
        <v>1</v>
      </c>
      <c r="N440" s="6">
        <v>0</v>
      </c>
      <c r="O440" s="6">
        <v>2</v>
      </c>
      <c r="P440" s="6">
        <v>5</v>
      </c>
      <c r="Q440">
        <v>0</v>
      </c>
      <c r="R440" s="6">
        <v>6</v>
      </c>
      <c r="S440" s="6">
        <v>5</v>
      </c>
      <c r="T440" s="6">
        <v>2</v>
      </c>
      <c r="U440" s="6">
        <v>0</v>
      </c>
      <c r="V440" s="6">
        <v>0</v>
      </c>
      <c r="W440" s="6">
        <v>0</v>
      </c>
      <c r="X440" s="6">
        <v>0</v>
      </c>
      <c r="Y440" s="6">
        <v>0</v>
      </c>
      <c r="Z440" s="6">
        <v>0</v>
      </c>
      <c r="AA440" s="6">
        <v>0</v>
      </c>
      <c r="AB440" s="6">
        <v>0</v>
      </c>
      <c r="AC440" s="6">
        <v>0</v>
      </c>
      <c r="AD440" s="6">
        <v>0</v>
      </c>
      <c r="AE440" s="6">
        <v>0</v>
      </c>
      <c r="AF440" s="6">
        <v>0</v>
      </c>
      <c r="AG440" s="6">
        <v>0</v>
      </c>
      <c r="AH440" s="6">
        <v>0</v>
      </c>
      <c r="AI440" s="6">
        <v>0</v>
      </c>
      <c r="AJ440" s="6">
        <v>0</v>
      </c>
      <c r="AK440" s="6">
        <v>0</v>
      </c>
      <c r="AL440" s="6">
        <v>0</v>
      </c>
      <c r="AM440" s="6">
        <v>0</v>
      </c>
      <c r="AN440" s="8">
        <f t="shared" si="250"/>
        <v>0</v>
      </c>
      <c r="AO440" s="8">
        <f t="shared" si="249"/>
        <v>2</v>
      </c>
    </row>
    <row r="441" spans="1:41" ht="12.75" customHeight="1" x14ac:dyDescent="0.35">
      <c r="A441" s="6">
        <v>220</v>
      </c>
      <c r="B441">
        <v>365369</v>
      </c>
      <c r="C441" s="6" t="s">
        <v>30</v>
      </c>
      <c r="D441" s="6" t="s">
        <v>767</v>
      </c>
      <c r="F441" s="9">
        <v>42914</v>
      </c>
      <c r="G441" s="6">
        <v>0</v>
      </c>
      <c r="H441" s="6">
        <v>0</v>
      </c>
      <c r="I441" s="6">
        <v>369</v>
      </c>
      <c r="J441" s="6">
        <v>365</v>
      </c>
      <c r="K441" s="6">
        <v>0</v>
      </c>
      <c r="L441" s="6">
        <v>0</v>
      </c>
      <c r="M441" s="6">
        <v>0</v>
      </c>
      <c r="N441" s="6">
        <v>0</v>
      </c>
      <c r="O441" s="6">
        <v>0</v>
      </c>
      <c r="P441" s="6">
        <v>0</v>
      </c>
      <c r="Q441">
        <v>0</v>
      </c>
      <c r="R441" s="6">
        <v>6</v>
      </c>
      <c r="S441" s="6">
        <v>5</v>
      </c>
      <c r="T441" s="6">
        <v>2</v>
      </c>
      <c r="U441" s="6">
        <v>0</v>
      </c>
      <c r="V441" s="6">
        <v>0</v>
      </c>
      <c r="W441" s="6">
        <v>0</v>
      </c>
      <c r="X441" s="6">
        <v>0</v>
      </c>
      <c r="Y441" s="6">
        <v>0</v>
      </c>
      <c r="Z441" s="6">
        <v>0</v>
      </c>
      <c r="AA441" s="6">
        <v>0</v>
      </c>
      <c r="AB441" s="6">
        <v>0</v>
      </c>
      <c r="AC441" s="6">
        <v>0</v>
      </c>
      <c r="AD441" s="6">
        <v>0</v>
      </c>
      <c r="AE441" s="6">
        <v>0</v>
      </c>
      <c r="AF441" s="6">
        <v>0</v>
      </c>
      <c r="AG441" s="6">
        <v>0</v>
      </c>
      <c r="AH441" s="6">
        <v>0.1</v>
      </c>
      <c r="AI441" s="6">
        <v>1</v>
      </c>
      <c r="AJ441" s="6">
        <v>0</v>
      </c>
      <c r="AK441" s="6">
        <v>0</v>
      </c>
      <c r="AL441" s="6">
        <v>0</v>
      </c>
      <c r="AM441" s="6">
        <v>0</v>
      </c>
      <c r="AN441" s="8">
        <f t="shared" si="250"/>
        <v>0</v>
      </c>
      <c r="AO441" s="8">
        <f t="shared" si="249"/>
        <v>3</v>
      </c>
    </row>
    <row r="442" spans="1:41" ht="12.75" customHeight="1" x14ac:dyDescent="0.35">
      <c r="A442" s="6">
        <v>221</v>
      </c>
      <c r="B442" s="6">
        <v>365369</v>
      </c>
      <c r="C442" s="6" t="s">
        <v>30</v>
      </c>
      <c r="D442" s="6" t="s">
        <v>767</v>
      </c>
      <c r="E442" s="6" t="s">
        <v>824</v>
      </c>
      <c r="F442" s="9">
        <v>43009</v>
      </c>
      <c r="G442" s="6">
        <v>4</v>
      </c>
      <c r="H442" s="6">
        <v>1</v>
      </c>
      <c r="I442">
        <v>365</v>
      </c>
      <c r="J442">
        <v>369</v>
      </c>
      <c r="K442" s="6">
        <v>4</v>
      </c>
      <c r="L442" s="6">
        <v>0</v>
      </c>
      <c r="M442" s="6">
        <v>1</v>
      </c>
      <c r="N442" s="6">
        <v>0</v>
      </c>
      <c r="O442" s="6">
        <v>1</v>
      </c>
      <c r="P442" s="6">
        <v>5</v>
      </c>
      <c r="Q442">
        <v>0</v>
      </c>
      <c r="R442" s="6">
        <v>0</v>
      </c>
      <c r="S442" s="6">
        <v>0</v>
      </c>
      <c r="T442" s="6">
        <v>0</v>
      </c>
      <c r="U442" s="6">
        <v>0</v>
      </c>
      <c r="V442" s="6">
        <v>18</v>
      </c>
      <c r="W442" s="6">
        <v>1</v>
      </c>
      <c r="X442" s="6">
        <v>0</v>
      </c>
      <c r="Y442" s="6">
        <v>0</v>
      </c>
      <c r="Z442" s="6">
        <v>0</v>
      </c>
      <c r="AA442" s="6">
        <v>0</v>
      </c>
      <c r="AB442" s="6">
        <v>0</v>
      </c>
      <c r="AC442" s="6">
        <v>0</v>
      </c>
      <c r="AD442" s="6">
        <v>0</v>
      </c>
      <c r="AE442" s="6">
        <v>0</v>
      </c>
      <c r="AF442" s="6">
        <v>0</v>
      </c>
      <c r="AG442" s="6">
        <v>0</v>
      </c>
      <c r="AH442" s="6">
        <v>0.1</v>
      </c>
      <c r="AI442" s="6">
        <v>1</v>
      </c>
      <c r="AJ442" s="6">
        <v>0</v>
      </c>
      <c r="AK442" s="6">
        <v>0</v>
      </c>
      <c r="AL442" s="6">
        <v>0</v>
      </c>
      <c r="AM442" s="6">
        <v>0</v>
      </c>
      <c r="AN442" s="8">
        <f t="shared" si="250"/>
        <v>1</v>
      </c>
      <c r="AO442" s="8">
        <f t="shared" si="249"/>
        <v>1</v>
      </c>
    </row>
    <row r="443" spans="1:41" ht="12.75" customHeight="1" x14ac:dyDescent="0.35">
      <c r="A443" s="6">
        <v>221</v>
      </c>
      <c r="B443">
        <v>365369</v>
      </c>
      <c r="C443" s="6" t="s">
        <v>30</v>
      </c>
      <c r="D443" s="6" t="s">
        <v>767</v>
      </c>
      <c r="F443" s="9">
        <v>43010</v>
      </c>
      <c r="G443" s="6">
        <v>0</v>
      </c>
      <c r="H443" s="6">
        <v>0</v>
      </c>
      <c r="I443" s="6">
        <v>369</v>
      </c>
      <c r="J443" s="6">
        <v>365</v>
      </c>
      <c r="K443" s="6">
        <v>0</v>
      </c>
      <c r="L443" s="6">
        <v>0</v>
      </c>
      <c r="M443" s="6">
        <v>0</v>
      </c>
      <c r="N443" s="6">
        <v>0</v>
      </c>
      <c r="O443" s="6">
        <v>0</v>
      </c>
      <c r="P443" s="6">
        <v>0</v>
      </c>
      <c r="Q443">
        <v>0</v>
      </c>
      <c r="R443" s="6">
        <v>6</v>
      </c>
      <c r="S443" s="6">
        <v>0</v>
      </c>
      <c r="T443" s="6">
        <v>1</v>
      </c>
      <c r="U443" s="6">
        <v>0</v>
      </c>
      <c r="V443" s="6">
        <v>18</v>
      </c>
      <c r="W443" s="6">
        <v>1</v>
      </c>
      <c r="X443" s="6">
        <v>0</v>
      </c>
      <c r="Y443" s="6">
        <v>0</v>
      </c>
      <c r="Z443" s="6">
        <v>2</v>
      </c>
      <c r="AA443" s="6">
        <v>1</v>
      </c>
      <c r="AB443" s="6">
        <v>0</v>
      </c>
      <c r="AC443" s="6">
        <v>0</v>
      </c>
      <c r="AD443" s="6">
        <v>0</v>
      </c>
      <c r="AE443" s="6">
        <v>0</v>
      </c>
      <c r="AF443" s="6">
        <v>0</v>
      </c>
      <c r="AG443" s="6">
        <v>0</v>
      </c>
      <c r="AH443" s="6">
        <v>0.1</v>
      </c>
      <c r="AI443" s="6">
        <v>1</v>
      </c>
      <c r="AJ443" s="6">
        <v>0</v>
      </c>
      <c r="AK443" s="6">
        <v>0</v>
      </c>
      <c r="AL443" s="6">
        <v>0</v>
      </c>
      <c r="AM443" s="6">
        <v>0</v>
      </c>
      <c r="AN443" s="8">
        <f t="shared" si="250"/>
        <v>1</v>
      </c>
      <c r="AO443" s="8">
        <f t="shared" si="249"/>
        <v>3</v>
      </c>
    </row>
    <row r="444" spans="1:41" ht="12.75" customHeight="1" x14ac:dyDescent="0.35">
      <c r="A444" s="6">
        <v>222</v>
      </c>
      <c r="B444" s="6">
        <v>365369</v>
      </c>
      <c r="C444" s="6" t="s">
        <v>30</v>
      </c>
      <c r="D444" s="6" t="s">
        <v>767</v>
      </c>
      <c r="E444" s="6" t="s">
        <v>829</v>
      </c>
      <c r="F444" s="9">
        <v>43024</v>
      </c>
      <c r="G444" s="6">
        <v>3</v>
      </c>
      <c r="H444" s="6">
        <v>1</v>
      </c>
      <c r="I444">
        <v>365</v>
      </c>
      <c r="J444">
        <v>369</v>
      </c>
      <c r="K444" s="6">
        <v>2</v>
      </c>
      <c r="L444" s="6">
        <v>1</v>
      </c>
      <c r="M444" s="6">
        <v>0</v>
      </c>
      <c r="N444" s="6">
        <v>0</v>
      </c>
      <c r="O444" s="6">
        <v>1</v>
      </c>
      <c r="P444" s="6">
        <v>2</v>
      </c>
      <c r="Q444">
        <v>0</v>
      </c>
      <c r="R444" s="6">
        <v>0</v>
      </c>
      <c r="S444" s="6">
        <v>0</v>
      </c>
      <c r="T444" s="6">
        <v>0</v>
      </c>
      <c r="U444" s="6">
        <v>0</v>
      </c>
      <c r="V444" s="6">
        <v>18</v>
      </c>
      <c r="W444" s="6">
        <v>1</v>
      </c>
      <c r="X444" s="6">
        <v>0</v>
      </c>
      <c r="Y444" s="6">
        <v>0</v>
      </c>
      <c r="Z444" s="6">
        <v>0</v>
      </c>
      <c r="AA444" s="6">
        <v>0</v>
      </c>
      <c r="AB444" s="6">
        <v>0</v>
      </c>
      <c r="AC444" s="6">
        <v>0</v>
      </c>
      <c r="AD444" s="6">
        <v>0</v>
      </c>
      <c r="AE444" s="6">
        <v>0</v>
      </c>
      <c r="AF444" s="6">
        <v>0</v>
      </c>
      <c r="AG444" s="6">
        <v>0</v>
      </c>
      <c r="AH444" s="6">
        <v>0.1</v>
      </c>
      <c r="AI444" s="6">
        <v>1</v>
      </c>
      <c r="AJ444" s="6">
        <v>0</v>
      </c>
      <c r="AK444" s="6">
        <v>0</v>
      </c>
      <c r="AL444" s="6">
        <v>0</v>
      </c>
      <c r="AM444" s="6">
        <v>0</v>
      </c>
      <c r="AN444" s="8">
        <f t="shared" si="250"/>
        <v>1</v>
      </c>
      <c r="AO444" s="8">
        <f t="shared" si="249"/>
        <v>1</v>
      </c>
    </row>
    <row r="445" spans="1:41" ht="12.75" customHeight="1" x14ac:dyDescent="0.35">
      <c r="A445" s="6">
        <v>222</v>
      </c>
      <c r="B445">
        <v>365369</v>
      </c>
      <c r="C445" s="6" t="s">
        <v>30</v>
      </c>
      <c r="D445" s="6" t="s">
        <v>767</v>
      </c>
      <c r="F445" s="9">
        <v>43025</v>
      </c>
      <c r="G445" s="6">
        <v>0</v>
      </c>
      <c r="H445" s="6">
        <v>0</v>
      </c>
      <c r="I445" s="6">
        <v>369</v>
      </c>
      <c r="J445" s="6">
        <v>365</v>
      </c>
      <c r="K445" s="6">
        <v>0</v>
      </c>
      <c r="L445" s="6">
        <v>0</v>
      </c>
      <c r="M445" s="6">
        <v>0</v>
      </c>
      <c r="N445" s="6">
        <v>0</v>
      </c>
      <c r="O445" s="6">
        <v>0</v>
      </c>
      <c r="P445" s="6">
        <v>0</v>
      </c>
      <c r="Q445">
        <v>0</v>
      </c>
      <c r="R445" s="6">
        <v>6</v>
      </c>
      <c r="S445" s="6">
        <v>0</v>
      </c>
      <c r="T445" s="6">
        <v>1</v>
      </c>
      <c r="U445" s="6">
        <v>0</v>
      </c>
      <c r="V445" s="6">
        <v>18</v>
      </c>
      <c r="W445" s="6">
        <v>1</v>
      </c>
      <c r="X445" s="6">
        <v>0</v>
      </c>
      <c r="Y445" s="6">
        <v>0</v>
      </c>
      <c r="Z445" s="6">
        <v>2</v>
      </c>
      <c r="AA445" s="6">
        <v>1</v>
      </c>
      <c r="AB445" s="6">
        <v>0</v>
      </c>
      <c r="AC445" s="6">
        <v>0</v>
      </c>
      <c r="AD445" s="6">
        <v>0</v>
      </c>
      <c r="AE445" s="6">
        <v>0</v>
      </c>
      <c r="AF445" s="6">
        <v>0</v>
      </c>
      <c r="AG445" s="6">
        <v>0</v>
      </c>
      <c r="AH445" s="6">
        <v>0.1</v>
      </c>
      <c r="AI445" s="6">
        <v>1</v>
      </c>
      <c r="AJ445" s="6">
        <v>0</v>
      </c>
      <c r="AK445" s="6">
        <v>0</v>
      </c>
      <c r="AL445" s="6">
        <v>0</v>
      </c>
      <c r="AM445" s="6">
        <v>0</v>
      </c>
      <c r="AN445" s="8">
        <f t="shared" si="250"/>
        <v>1</v>
      </c>
      <c r="AO445" s="8">
        <f t="shared" si="249"/>
        <v>3</v>
      </c>
    </row>
    <row r="446" spans="1:41" ht="12.75" customHeight="1" x14ac:dyDescent="0.35">
      <c r="A446" s="6">
        <v>223</v>
      </c>
      <c r="B446" s="6">
        <v>365369</v>
      </c>
      <c r="C446" s="6" t="s">
        <v>30</v>
      </c>
      <c r="D446" s="6" t="s">
        <v>767</v>
      </c>
      <c r="E446" s="6" t="s">
        <v>834</v>
      </c>
      <c r="F446" s="9">
        <v>43160.01</v>
      </c>
      <c r="G446" s="6">
        <v>3</v>
      </c>
      <c r="H446" s="6">
        <v>1</v>
      </c>
      <c r="I446">
        <v>365</v>
      </c>
      <c r="J446">
        <v>369</v>
      </c>
      <c r="K446" s="6">
        <v>3</v>
      </c>
      <c r="L446" s="6">
        <v>0</v>
      </c>
      <c r="M446" s="6">
        <v>1</v>
      </c>
      <c r="N446" s="6">
        <v>0</v>
      </c>
      <c r="O446" s="6">
        <v>1</v>
      </c>
      <c r="P446" s="6">
        <v>3</v>
      </c>
      <c r="Q446">
        <v>0</v>
      </c>
      <c r="R446" s="6">
        <v>6</v>
      </c>
      <c r="S446" s="6">
        <v>0</v>
      </c>
      <c r="T446" s="6">
        <v>1</v>
      </c>
      <c r="U446" s="6">
        <v>0</v>
      </c>
      <c r="V446" s="6">
        <v>0</v>
      </c>
      <c r="W446" s="6">
        <v>0</v>
      </c>
      <c r="X446" s="6">
        <v>0</v>
      </c>
      <c r="Y446" s="6">
        <v>0</v>
      </c>
      <c r="Z446" s="6">
        <v>0</v>
      </c>
      <c r="AA446" s="6">
        <v>0</v>
      </c>
      <c r="AB446" s="6">
        <v>0</v>
      </c>
      <c r="AC446" s="6">
        <v>0</v>
      </c>
      <c r="AD446" s="6">
        <v>0</v>
      </c>
      <c r="AE446" s="6">
        <v>0</v>
      </c>
      <c r="AF446" s="6">
        <v>0</v>
      </c>
      <c r="AG446" s="6">
        <v>0</v>
      </c>
      <c r="AH446" s="6">
        <v>0</v>
      </c>
      <c r="AI446" s="6">
        <v>0</v>
      </c>
      <c r="AJ446" s="6">
        <v>0</v>
      </c>
      <c r="AK446" s="6">
        <v>0</v>
      </c>
      <c r="AL446" s="6">
        <v>0</v>
      </c>
      <c r="AM446" s="6">
        <v>0</v>
      </c>
      <c r="AN446" s="8">
        <f t="shared" si="250"/>
        <v>0</v>
      </c>
      <c r="AO446" s="8">
        <f t="shared" si="249"/>
        <v>1</v>
      </c>
    </row>
    <row r="447" spans="1:41" ht="12.75" customHeight="1" x14ac:dyDescent="0.35">
      <c r="A447" s="6">
        <v>223</v>
      </c>
      <c r="B447">
        <v>365369</v>
      </c>
      <c r="C447" s="6" t="s">
        <v>30</v>
      </c>
      <c r="D447" s="6" t="s">
        <v>767</v>
      </c>
      <c r="F447" s="9">
        <v>43161.01</v>
      </c>
      <c r="G447" s="6">
        <v>0</v>
      </c>
      <c r="H447" s="6">
        <v>0</v>
      </c>
      <c r="I447" s="6">
        <v>369</v>
      </c>
      <c r="J447" s="6">
        <v>365</v>
      </c>
      <c r="K447" s="6">
        <v>0</v>
      </c>
      <c r="L447" s="6">
        <v>0</v>
      </c>
      <c r="M447" s="6">
        <v>0</v>
      </c>
      <c r="N447" s="6">
        <v>0</v>
      </c>
      <c r="O447" s="6">
        <v>0</v>
      </c>
      <c r="P447" s="6">
        <v>0</v>
      </c>
      <c r="Q447">
        <v>0</v>
      </c>
      <c r="R447" s="6">
        <v>6</v>
      </c>
      <c r="S447" s="6">
        <v>0</v>
      </c>
      <c r="T447" s="6">
        <v>1</v>
      </c>
      <c r="U447" s="6">
        <v>0</v>
      </c>
      <c r="V447" s="6">
        <v>0</v>
      </c>
      <c r="W447" s="6">
        <v>0</v>
      </c>
      <c r="X447" s="6">
        <v>4.4000000000000004</v>
      </c>
      <c r="Y447" s="6">
        <v>0</v>
      </c>
      <c r="Z447" s="6">
        <v>2</v>
      </c>
      <c r="AA447" s="6">
        <v>2</v>
      </c>
      <c r="AB447" s="6">
        <v>0</v>
      </c>
      <c r="AC447" s="6">
        <v>0</v>
      </c>
      <c r="AD447" s="6">
        <v>0</v>
      </c>
      <c r="AE447" s="6">
        <v>0</v>
      </c>
      <c r="AF447" s="6">
        <v>0</v>
      </c>
      <c r="AG447" s="6">
        <v>0</v>
      </c>
      <c r="AH447" s="6">
        <v>0.1</v>
      </c>
      <c r="AI447" s="6">
        <v>1</v>
      </c>
      <c r="AJ447" s="6">
        <v>0</v>
      </c>
      <c r="AK447" s="6">
        <v>0</v>
      </c>
      <c r="AL447" s="6">
        <v>0</v>
      </c>
      <c r="AM447" s="6">
        <v>0</v>
      </c>
      <c r="AN447" s="8">
        <f t="shared" si="250"/>
        <v>0</v>
      </c>
      <c r="AO447" s="8">
        <f t="shared" si="249"/>
        <v>4</v>
      </c>
    </row>
    <row r="448" spans="1:41" ht="12.75" customHeight="1" x14ac:dyDescent="0.35">
      <c r="A448" s="6">
        <v>224</v>
      </c>
      <c r="B448" s="6">
        <v>365369</v>
      </c>
      <c r="C448" s="6" t="s">
        <v>30</v>
      </c>
      <c r="D448" s="6" t="s">
        <v>767</v>
      </c>
      <c r="E448" s="6" t="s">
        <v>838</v>
      </c>
      <c r="F448" s="9">
        <v>43294</v>
      </c>
      <c r="G448" s="6">
        <v>3</v>
      </c>
      <c r="H448" s="6">
        <v>1</v>
      </c>
      <c r="I448">
        <v>365</v>
      </c>
      <c r="J448">
        <v>369</v>
      </c>
      <c r="K448" s="6">
        <v>1</v>
      </c>
      <c r="L448" s="6">
        <v>0</v>
      </c>
      <c r="M448" s="6">
        <v>0</v>
      </c>
      <c r="N448" s="6">
        <v>0</v>
      </c>
      <c r="O448" s="6">
        <v>1</v>
      </c>
      <c r="P448" s="6">
        <v>3</v>
      </c>
      <c r="Q448">
        <v>0</v>
      </c>
      <c r="R448" s="6">
        <v>0</v>
      </c>
      <c r="S448" s="6">
        <v>0</v>
      </c>
      <c r="T448" s="6">
        <v>0</v>
      </c>
      <c r="U448" s="6">
        <v>0</v>
      </c>
      <c r="V448" s="6">
        <v>18</v>
      </c>
      <c r="W448" s="6">
        <v>1</v>
      </c>
      <c r="X448" s="6">
        <v>0</v>
      </c>
      <c r="Y448" s="6">
        <v>0</v>
      </c>
      <c r="Z448" s="6">
        <v>0</v>
      </c>
      <c r="AA448" s="6">
        <v>0</v>
      </c>
      <c r="AB448" s="6">
        <v>0</v>
      </c>
      <c r="AC448" s="6">
        <v>0</v>
      </c>
      <c r="AD448" s="6">
        <v>0</v>
      </c>
      <c r="AE448" s="6">
        <v>0</v>
      </c>
      <c r="AF448" s="6">
        <v>0</v>
      </c>
      <c r="AG448" s="6">
        <v>0</v>
      </c>
      <c r="AH448" s="6">
        <v>0.1</v>
      </c>
      <c r="AI448" s="6">
        <v>1</v>
      </c>
      <c r="AJ448" s="6">
        <v>0</v>
      </c>
      <c r="AK448" s="6">
        <v>0</v>
      </c>
      <c r="AL448" s="6">
        <v>0</v>
      </c>
      <c r="AM448" s="6">
        <v>0</v>
      </c>
      <c r="AN448" s="8">
        <f t="shared" si="250"/>
        <v>1</v>
      </c>
      <c r="AO448" s="8">
        <f t="shared" si="249"/>
        <v>1</v>
      </c>
    </row>
    <row r="449" spans="1:41" ht="12.75" customHeight="1" x14ac:dyDescent="0.35">
      <c r="A449" s="6">
        <v>224</v>
      </c>
      <c r="B449">
        <v>365369</v>
      </c>
      <c r="C449" s="6" t="s">
        <v>30</v>
      </c>
      <c r="D449" s="6" t="s">
        <v>767</v>
      </c>
      <c r="F449" s="9">
        <v>43295</v>
      </c>
      <c r="G449" s="6">
        <v>0</v>
      </c>
      <c r="H449" s="6">
        <v>0</v>
      </c>
      <c r="I449" s="6">
        <v>369</v>
      </c>
      <c r="J449" s="6">
        <v>365</v>
      </c>
      <c r="K449" s="6">
        <v>0</v>
      </c>
      <c r="L449" s="6">
        <v>0</v>
      </c>
      <c r="M449" s="6">
        <v>0</v>
      </c>
      <c r="N449" s="6">
        <v>0</v>
      </c>
      <c r="O449" s="6">
        <v>0</v>
      </c>
      <c r="P449" s="6">
        <v>0</v>
      </c>
      <c r="Q449">
        <v>0</v>
      </c>
      <c r="R449" s="6">
        <v>6</v>
      </c>
      <c r="S449" s="6">
        <v>0</v>
      </c>
      <c r="T449" s="6">
        <v>1</v>
      </c>
      <c r="U449" s="6">
        <v>0</v>
      </c>
      <c r="V449" s="6">
        <v>18</v>
      </c>
      <c r="W449" s="6">
        <v>1</v>
      </c>
      <c r="X449" s="6">
        <v>0</v>
      </c>
      <c r="Y449" s="6">
        <v>0</v>
      </c>
      <c r="Z449" s="6">
        <v>2</v>
      </c>
      <c r="AA449" s="6">
        <v>1</v>
      </c>
      <c r="AB449" s="6">
        <v>0</v>
      </c>
      <c r="AC449" s="6">
        <v>0</v>
      </c>
      <c r="AD449" s="6">
        <v>0</v>
      </c>
      <c r="AE449" s="6">
        <v>0</v>
      </c>
      <c r="AF449" s="6">
        <v>0</v>
      </c>
      <c r="AG449" s="6">
        <v>0</v>
      </c>
      <c r="AH449" s="6">
        <v>0.1</v>
      </c>
      <c r="AI449" s="6">
        <v>1</v>
      </c>
      <c r="AJ449" s="6">
        <v>0</v>
      </c>
      <c r="AK449" s="6">
        <v>0</v>
      </c>
      <c r="AL449" s="6">
        <v>0</v>
      </c>
      <c r="AM449" s="6">
        <v>0</v>
      </c>
      <c r="AN449" s="8">
        <f t="shared" si="250"/>
        <v>1</v>
      </c>
      <c r="AO449" s="8">
        <f t="shared" si="249"/>
        <v>3</v>
      </c>
    </row>
    <row r="450" spans="1:41" ht="12.75" customHeight="1" x14ac:dyDescent="0.35">
      <c r="A450" s="6">
        <v>225</v>
      </c>
      <c r="B450" s="6">
        <v>365369</v>
      </c>
      <c r="C450" s="6" t="s">
        <v>30</v>
      </c>
      <c r="D450" s="6" t="s">
        <v>767</v>
      </c>
      <c r="E450" s="6" t="s">
        <v>842</v>
      </c>
      <c r="F450" s="9">
        <v>43398</v>
      </c>
      <c r="G450" s="6">
        <v>3</v>
      </c>
      <c r="H450" s="6">
        <v>3</v>
      </c>
      <c r="I450">
        <v>365</v>
      </c>
      <c r="J450">
        <v>369</v>
      </c>
      <c r="K450" s="6">
        <v>2</v>
      </c>
      <c r="L450" s="6">
        <v>0</v>
      </c>
      <c r="M450" s="6">
        <v>1</v>
      </c>
      <c r="N450" s="6">
        <v>0</v>
      </c>
      <c r="O450" s="6">
        <v>1</v>
      </c>
      <c r="P450" s="6">
        <v>3</v>
      </c>
      <c r="Q450">
        <v>0</v>
      </c>
      <c r="R450" s="6">
        <v>6</v>
      </c>
      <c r="S450" s="6">
        <v>5</v>
      </c>
      <c r="T450" s="6">
        <v>2</v>
      </c>
      <c r="U450" s="6">
        <v>0</v>
      </c>
      <c r="V450" s="6">
        <v>0</v>
      </c>
      <c r="W450" s="6">
        <v>0</v>
      </c>
      <c r="X450" s="6">
        <v>0</v>
      </c>
      <c r="Y450" s="6">
        <v>0</v>
      </c>
      <c r="Z450" s="6">
        <v>2</v>
      </c>
      <c r="AA450" s="6">
        <v>1</v>
      </c>
      <c r="AB450" s="6">
        <v>0</v>
      </c>
      <c r="AC450" s="6">
        <v>0</v>
      </c>
      <c r="AD450" s="6">
        <v>0</v>
      </c>
      <c r="AE450" s="6">
        <v>0</v>
      </c>
      <c r="AF450" s="6">
        <v>0</v>
      </c>
      <c r="AG450" s="6">
        <v>0</v>
      </c>
      <c r="AH450" s="6">
        <v>0.1</v>
      </c>
      <c r="AI450" s="6">
        <v>1</v>
      </c>
      <c r="AJ450" s="6">
        <v>0</v>
      </c>
      <c r="AK450" s="6">
        <v>0</v>
      </c>
      <c r="AL450" s="6">
        <v>0</v>
      </c>
      <c r="AM450" s="6">
        <v>0</v>
      </c>
      <c r="AN450" s="8">
        <f t="shared" si="250"/>
        <v>0</v>
      </c>
      <c r="AO450" s="8">
        <f t="shared" si="249"/>
        <v>4</v>
      </c>
    </row>
    <row r="451" spans="1:41" ht="12.75" customHeight="1" x14ac:dyDescent="0.35">
      <c r="A451" s="6">
        <v>225</v>
      </c>
      <c r="B451">
        <v>365369</v>
      </c>
      <c r="C451" s="6" t="s">
        <v>30</v>
      </c>
      <c r="D451" s="6" t="s">
        <v>767</v>
      </c>
      <c r="F451" s="9">
        <v>43399</v>
      </c>
      <c r="G451" s="6">
        <v>0</v>
      </c>
      <c r="H451" s="6">
        <v>0</v>
      </c>
      <c r="I451" s="6">
        <v>369</v>
      </c>
      <c r="J451" s="6">
        <v>365</v>
      </c>
      <c r="K451" s="6">
        <v>0</v>
      </c>
      <c r="L451" s="6">
        <v>0</v>
      </c>
      <c r="M451" s="6">
        <v>0</v>
      </c>
      <c r="N451" s="6">
        <v>0</v>
      </c>
      <c r="O451" s="6">
        <v>0</v>
      </c>
      <c r="P451" s="6">
        <v>0</v>
      </c>
      <c r="Q451">
        <v>0</v>
      </c>
      <c r="R451" s="6">
        <v>0</v>
      </c>
      <c r="S451" s="6">
        <v>5</v>
      </c>
      <c r="T451" s="6">
        <v>1</v>
      </c>
      <c r="U451" s="6">
        <v>0</v>
      </c>
      <c r="V451" s="6">
        <v>18</v>
      </c>
      <c r="W451" s="6">
        <v>1</v>
      </c>
      <c r="X451" s="6">
        <v>0</v>
      </c>
      <c r="Y451" s="6">
        <v>0</v>
      </c>
      <c r="Z451" s="6">
        <v>2</v>
      </c>
      <c r="AA451" s="6">
        <v>1</v>
      </c>
      <c r="AB451" s="6">
        <v>0</v>
      </c>
      <c r="AC451" s="6">
        <v>0</v>
      </c>
      <c r="AD451" s="6">
        <v>0</v>
      </c>
      <c r="AE451" s="6">
        <v>0</v>
      </c>
      <c r="AF451" s="6">
        <v>0</v>
      </c>
      <c r="AG451" s="6">
        <v>2.8</v>
      </c>
      <c r="AH451" s="6">
        <v>0.1</v>
      </c>
      <c r="AI451" s="6">
        <v>1</v>
      </c>
      <c r="AJ451" s="6">
        <v>0</v>
      </c>
      <c r="AK451" s="6">
        <v>0</v>
      </c>
      <c r="AL451" s="6">
        <v>0</v>
      </c>
      <c r="AM451" s="6">
        <v>0</v>
      </c>
      <c r="AN451" s="8">
        <f t="shared" si="250"/>
        <v>1</v>
      </c>
      <c r="AO451" s="8">
        <f t="shared" ref="AO451:AO514" si="272">SUM($T451+$AA451+$AI451)</f>
        <v>3</v>
      </c>
    </row>
    <row r="452" spans="1:41" ht="12.75" customHeight="1" x14ac:dyDescent="0.35">
      <c r="A452" s="6">
        <v>226</v>
      </c>
      <c r="B452" s="6">
        <v>365369</v>
      </c>
      <c r="C452" s="6" t="s">
        <v>30</v>
      </c>
      <c r="D452" s="6" t="s">
        <v>767</v>
      </c>
      <c r="E452" s="6" t="s">
        <v>845</v>
      </c>
      <c r="F452" s="9">
        <v>43437</v>
      </c>
      <c r="G452" s="6">
        <v>3</v>
      </c>
      <c r="H452" s="6">
        <v>2</v>
      </c>
      <c r="I452">
        <v>365</v>
      </c>
      <c r="J452">
        <v>369</v>
      </c>
      <c r="K452" s="6">
        <v>1</v>
      </c>
      <c r="L452" s="6">
        <v>1</v>
      </c>
      <c r="M452" s="6">
        <v>0</v>
      </c>
      <c r="N452" s="6">
        <v>0</v>
      </c>
      <c r="O452" s="6">
        <v>1</v>
      </c>
      <c r="P452" s="6">
        <v>0</v>
      </c>
      <c r="Q452">
        <v>0</v>
      </c>
      <c r="R452" s="6">
        <v>6</v>
      </c>
      <c r="S452" s="6">
        <v>0</v>
      </c>
      <c r="T452" s="6">
        <v>1</v>
      </c>
      <c r="U452" s="6">
        <v>0</v>
      </c>
      <c r="V452" s="6">
        <v>0</v>
      </c>
      <c r="W452" s="6">
        <v>0</v>
      </c>
      <c r="X452" s="6">
        <v>4.4000000000000004</v>
      </c>
      <c r="Y452" s="6">
        <v>4.2</v>
      </c>
      <c r="Z452" s="6">
        <v>2</v>
      </c>
      <c r="AA452" s="6">
        <v>3</v>
      </c>
      <c r="AB452" s="6">
        <v>0</v>
      </c>
      <c r="AC452" s="6">
        <v>0</v>
      </c>
      <c r="AD452" s="6">
        <v>0</v>
      </c>
      <c r="AE452" s="6">
        <v>0</v>
      </c>
      <c r="AF452" s="6">
        <v>3</v>
      </c>
      <c r="AG452" s="6">
        <v>2.8</v>
      </c>
      <c r="AH452" s="6">
        <v>0.1</v>
      </c>
      <c r="AI452" s="6">
        <v>3</v>
      </c>
      <c r="AJ452" s="6">
        <v>0</v>
      </c>
      <c r="AK452" s="6">
        <v>0</v>
      </c>
      <c r="AL452" s="6">
        <v>0</v>
      </c>
      <c r="AM452" s="6">
        <v>0</v>
      </c>
      <c r="AN452" s="8">
        <f t="shared" ref="AN452:AN515" si="273">SUM($W452,$AE452,$AM452)</f>
        <v>0</v>
      </c>
      <c r="AO452" s="8">
        <f t="shared" si="272"/>
        <v>7</v>
      </c>
    </row>
    <row r="453" spans="1:41" ht="12.75" customHeight="1" x14ac:dyDescent="0.35">
      <c r="A453" s="6">
        <v>226</v>
      </c>
      <c r="B453">
        <v>365369</v>
      </c>
      <c r="C453" s="6" t="s">
        <v>30</v>
      </c>
      <c r="D453" s="6" t="s">
        <v>767</v>
      </c>
      <c r="F453" s="9">
        <v>43438</v>
      </c>
      <c r="G453" s="6">
        <v>0</v>
      </c>
      <c r="H453" s="6">
        <v>0</v>
      </c>
      <c r="I453" s="6">
        <v>369</v>
      </c>
      <c r="J453" s="6">
        <v>365</v>
      </c>
      <c r="K453" s="6">
        <v>0</v>
      </c>
      <c r="L453" s="6">
        <v>0</v>
      </c>
      <c r="M453" s="6">
        <v>0</v>
      </c>
      <c r="N453" s="6">
        <v>0</v>
      </c>
      <c r="O453" s="6">
        <v>0</v>
      </c>
      <c r="P453" s="6">
        <v>0</v>
      </c>
      <c r="Q453">
        <v>0</v>
      </c>
      <c r="R453" s="6">
        <v>0</v>
      </c>
      <c r="S453" s="6">
        <v>5</v>
      </c>
      <c r="T453" s="6">
        <v>1</v>
      </c>
      <c r="U453" s="6">
        <v>0</v>
      </c>
      <c r="V453" s="6">
        <v>18</v>
      </c>
      <c r="W453" s="6">
        <v>1</v>
      </c>
      <c r="X453" s="6">
        <v>0</v>
      </c>
      <c r="Y453" s="6">
        <v>0</v>
      </c>
      <c r="Z453" s="6">
        <v>2</v>
      </c>
      <c r="AA453" s="6">
        <v>1</v>
      </c>
      <c r="AB453" s="6">
        <v>0</v>
      </c>
      <c r="AC453" s="6">
        <v>0</v>
      </c>
      <c r="AD453" s="6">
        <v>0</v>
      </c>
      <c r="AE453" s="6">
        <v>0</v>
      </c>
      <c r="AF453" s="6">
        <v>3</v>
      </c>
      <c r="AG453" s="6">
        <v>2.8</v>
      </c>
      <c r="AH453" s="6">
        <v>0.1</v>
      </c>
      <c r="AI453" s="6">
        <v>3</v>
      </c>
      <c r="AJ453" s="6">
        <v>0</v>
      </c>
      <c r="AK453" s="6">
        <v>0</v>
      </c>
      <c r="AL453" s="6">
        <v>0</v>
      </c>
      <c r="AM453" s="6">
        <v>0</v>
      </c>
      <c r="AN453" s="8">
        <f t="shared" si="273"/>
        <v>1</v>
      </c>
      <c r="AO453" s="8">
        <f t="shared" si="272"/>
        <v>5</v>
      </c>
    </row>
    <row r="454" spans="1:41" ht="12.75" customHeight="1" x14ac:dyDescent="0.35">
      <c r="A454" s="6">
        <v>227</v>
      </c>
      <c r="B454" s="6">
        <v>365369</v>
      </c>
      <c r="C454" s="6" t="s">
        <v>30</v>
      </c>
      <c r="D454" s="6" t="s">
        <v>767</v>
      </c>
      <c r="E454" s="6" t="s">
        <v>849</v>
      </c>
      <c r="F454" s="9">
        <v>43753</v>
      </c>
      <c r="G454" s="6">
        <v>3</v>
      </c>
      <c r="H454" s="6">
        <v>2</v>
      </c>
      <c r="I454">
        <v>365</v>
      </c>
      <c r="J454">
        <v>369</v>
      </c>
      <c r="K454" s="6">
        <v>2</v>
      </c>
      <c r="L454" s="6">
        <v>0</v>
      </c>
      <c r="M454" s="6">
        <v>1</v>
      </c>
      <c r="N454" s="6">
        <v>0</v>
      </c>
      <c r="O454" s="6">
        <v>1</v>
      </c>
      <c r="P454" s="6">
        <v>3</v>
      </c>
      <c r="Q454">
        <v>0</v>
      </c>
      <c r="R454" s="6">
        <v>0</v>
      </c>
      <c r="S454" s="6">
        <v>5</v>
      </c>
      <c r="T454" s="6">
        <v>1</v>
      </c>
      <c r="U454" s="6">
        <v>17</v>
      </c>
      <c r="V454" s="6">
        <v>0</v>
      </c>
      <c r="W454" s="6">
        <v>1</v>
      </c>
      <c r="X454" s="6">
        <v>0</v>
      </c>
      <c r="Y454" s="6">
        <v>0</v>
      </c>
      <c r="Z454" s="6">
        <v>0</v>
      </c>
      <c r="AA454" s="6">
        <v>0</v>
      </c>
      <c r="AB454" s="6">
        <v>0</v>
      </c>
      <c r="AC454" s="6">
        <v>0</v>
      </c>
      <c r="AD454" s="6">
        <v>0</v>
      </c>
      <c r="AE454" s="6">
        <v>0</v>
      </c>
      <c r="AF454" s="6">
        <v>0</v>
      </c>
      <c r="AG454" s="6">
        <v>0</v>
      </c>
      <c r="AH454" s="6">
        <v>0.1</v>
      </c>
      <c r="AI454" s="6">
        <v>1</v>
      </c>
      <c r="AJ454" s="6">
        <v>0</v>
      </c>
      <c r="AK454" s="6">
        <v>0</v>
      </c>
      <c r="AL454" s="6">
        <v>0</v>
      </c>
      <c r="AM454" s="6">
        <v>0</v>
      </c>
      <c r="AN454" s="8">
        <f t="shared" si="273"/>
        <v>1</v>
      </c>
      <c r="AO454" s="8">
        <f t="shared" si="272"/>
        <v>2</v>
      </c>
    </row>
    <row r="455" spans="1:41" ht="12.75" customHeight="1" x14ac:dyDescent="0.35">
      <c r="A455" s="6">
        <v>227</v>
      </c>
      <c r="B455">
        <v>365369</v>
      </c>
      <c r="C455" s="6" t="s">
        <v>30</v>
      </c>
      <c r="D455" s="6" t="s">
        <v>767</v>
      </c>
      <c r="F455" s="9">
        <v>43754</v>
      </c>
      <c r="G455" s="6">
        <v>0</v>
      </c>
      <c r="H455" s="6">
        <v>0</v>
      </c>
      <c r="I455" s="6">
        <v>369</v>
      </c>
      <c r="J455" s="6">
        <v>365</v>
      </c>
      <c r="K455" s="6">
        <v>0</v>
      </c>
      <c r="L455" s="6">
        <v>0</v>
      </c>
      <c r="M455" s="6">
        <v>0</v>
      </c>
      <c r="N455" s="6">
        <v>0</v>
      </c>
      <c r="O455" s="6">
        <v>0</v>
      </c>
      <c r="P455" s="6">
        <v>0</v>
      </c>
      <c r="Q455">
        <v>0</v>
      </c>
      <c r="R455" s="6">
        <v>0</v>
      </c>
      <c r="S455" s="6">
        <v>0</v>
      </c>
      <c r="T455" s="6">
        <v>0</v>
      </c>
      <c r="U455" s="6">
        <v>17</v>
      </c>
      <c r="V455" s="6">
        <v>18</v>
      </c>
      <c r="W455" s="6">
        <v>2</v>
      </c>
      <c r="X455" s="6">
        <v>0</v>
      </c>
      <c r="Y455" s="6">
        <v>0</v>
      </c>
      <c r="Z455" s="6">
        <v>0</v>
      </c>
      <c r="AA455" s="6">
        <v>0</v>
      </c>
      <c r="AB455" s="6">
        <v>0</v>
      </c>
      <c r="AC455" s="6">
        <v>0</v>
      </c>
      <c r="AD455" s="6">
        <v>0</v>
      </c>
      <c r="AE455" s="6">
        <v>0</v>
      </c>
      <c r="AF455" s="6">
        <v>0</v>
      </c>
      <c r="AG455" s="6">
        <v>0</v>
      </c>
      <c r="AH455" s="6">
        <v>0.1</v>
      </c>
      <c r="AI455" s="6">
        <v>1</v>
      </c>
      <c r="AJ455" s="6">
        <v>0</v>
      </c>
      <c r="AK455" s="6">
        <v>0</v>
      </c>
      <c r="AL455" s="6">
        <v>0</v>
      </c>
      <c r="AM455" s="6">
        <v>0</v>
      </c>
      <c r="AN455" s="8">
        <f t="shared" si="273"/>
        <v>2</v>
      </c>
      <c r="AO455" s="8">
        <f t="shared" si="272"/>
        <v>1</v>
      </c>
    </row>
    <row r="456" spans="1:41" ht="12.75" customHeight="1" x14ac:dyDescent="0.35">
      <c r="A456" s="6">
        <v>228</v>
      </c>
      <c r="B456" s="6">
        <v>365369</v>
      </c>
      <c r="C456" s="6" t="s">
        <v>30</v>
      </c>
      <c r="D456" s="6" t="s">
        <v>767</v>
      </c>
      <c r="E456" s="6" t="s">
        <v>852</v>
      </c>
      <c r="F456" s="9">
        <v>43770</v>
      </c>
      <c r="G456" s="6">
        <v>3</v>
      </c>
      <c r="H456" s="6">
        <v>1</v>
      </c>
      <c r="I456">
        <v>365</v>
      </c>
      <c r="J456">
        <v>369</v>
      </c>
      <c r="K456" s="6">
        <v>2</v>
      </c>
      <c r="L456" s="6">
        <v>1</v>
      </c>
      <c r="M456" s="6">
        <v>1</v>
      </c>
      <c r="N456" s="6">
        <v>0</v>
      </c>
      <c r="O456" s="6">
        <v>1</v>
      </c>
      <c r="P456" s="6">
        <v>3</v>
      </c>
      <c r="Q456">
        <v>0</v>
      </c>
      <c r="R456" s="6">
        <v>0</v>
      </c>
      <c r="S456" s="6">
        <v>5</v>
      </c>
      <c r="T456" s="6">
        <v>1</v>
      </c>
      <c r="U456" s="6">
        <v>17</v>
      </c>
      <c r="V456" s="6">
        <v>0</v>
      </c>
      <c r="W456" s="6">
        <v>1</v>
      </c>
      <c r="X456" s="6">
        <v>0</v>
      </c>
      <c r="Y456" s="6">
        <v>0</v>
      </c>
      <c r="Z456" s="6">
        <v>0</v>
      </c>
      <c r="AA456" s="6">
        <v>0</v>
      </c>
      <c r="AB456" s="6">
        <v>0</v>
      </c>
      <c r="AC456" s="6">
        <v>0</v>
      </c>
      <c r="AD456" s="6">
        <v>0</v>
      </c>
      <c r="AE456" s="6">
        <v>0</v>
      </c>
      <c r="AF456" s="6">
        <v>0</v>
      </c>
      <c r="AG456" s="6">
        <v>0</v>
      </c>
      <c r="AH456" s="6">
        <v>0.1</v>
      </c>
      <c r="AI456" s="6">
        <v>1</v>
      </c>
      <c r="AJ456" s="6">
        <v>0</v>
      </c>
      <c r="AK456" s="6">
        <v>0</v>
      </c>
      <c r="AL456" s="6">
        <v>0</v>
      </c>
      <c r="AM456" s="6">
        <v>0</v>
      </c>
      <c r="AN456" s="8">
        <f t="shared" si="273"/>
        <v>1</v>
      </c>
      <c r="AO456" s="8">
        <f t="shared" si="272"/>
        <v>2</v>
      </c>
    </row>
    <row r="457" spans="1:41" ht="12.75" customHeight="1" x14ac:dyDescent="0.35">
      <c r="A457" s="6">
        <v>228</v>
      </c>
      <c r="B457">
        <v>365369</v>
      </c>
      <c r="C457" s="6" t="s">
        <v>30</v>
      </c>
      <c r="D457" s="6" t="s">
        <v>767</v>
      </c>
      <c r="F457" s="9">
        <v>43771</v>
      </c>
      <c r="G457" s="6">
        <v>0</v>
      </c>
      <c r="H457" s="6">
        <v>0</v>
      </c>
      <c r="I457" s="6">
        <v>369</v>
      </c>
      <c r="J457" s="6">
        <v>365</v>
      </c>
      <c r="K457" s="6">
        <v>0</v>
      </c>
      <c r="L457" s="6">
        <v>0</v>
      </c>
      <c r="M457" s="6">
        <v>0</v>
      </c>
      <c r="N457" s="6">
        <v>0</v>
      </c>
      <c r="O457" s="6">
        <v>0</v>
      </c>
      <c r="P457" s="6">
        <v>0</v>
      </c>
      <c r="Q457">
        <v>0</v>
      </c>
      <c r="R457" s="6">
        <v>0</v>
      </c>
      <c r="S457" s="6">
        <v>0</v>
      </c>
      <c r="T457" s="6">
        <v>0</v>
      </c>
      <c r="U457" s="6">
        <v>17</v>
      </c>
      <c r="V457" s="6">
        <v>18</v>
      </c>
      <c r="W457" s="6">
        <v>2</v>
      </c>
      <c r="X457" s="6">
        <v>0</v>
      </c>
      <c r="Y457" s="6">
        <v>0</v>
      </c>
      <c r="Z457" s="6">
        <v>0</v>
      </c>
      <c r="AA457" s="6">
        <v>0</v>
      </c>
      <c r="AB457" s="6">
        <v>0</v>
      </c>
      <c r="AC457" s="6">
        <v>0</v>
      </c>
      <c r="AD457" s="6">
        <v>0</v>
      </c>
      <c r="AE457" s="6">
        <v>0</v>
      </c>
      <c r="AF457" s="6">
        <v>0</v>
      </c>
      <c r="AG457" s="6">
        <v>0</v>
      </c>
      <c r="AH457" s="6">
        <v>0.1</v>
      </c>
      <c r="AI457" s="6">
        <v>1</v>
      </c>
      <c r="AJ457" s="6">
        <v>0</v>
      </c>
      <c r="AK457" s="6">
        <v>0</v>
      </c>
      <c r="AL457" s="6">
        <v>0</v>
      </c>
      <c r="AM457" s="6">
        <v>0</v>
      </c>
      <c r="AN457" s="8">
        <f t="shared" si="273"/>
        <v>2</v>
      </c>
      <c r="AO457" s="8">
        <f t="shared" si="272"/>
        <v>1</v>
      </c>
    </row>
    <row r="458" spans="1:41" ht="12.75" customHeight="1" x14ac:dyDescent="0.35">
      <c r="A458" s="6">
        <v>229</v>
      </c>
      <c r="B458" s="6">
        <v>365369</v>
      </c>
      <c r="C458" s="6" t="s">
        <v>30</v>
      </c>
      <c r="D458" s="6" t="s">
        <v>767</v>
      </c>
      <c r="E458" s="6" t="s">
        <v>857</v>
      </c>
      <c r="F458" s="9">
        <v>44062</v>
      </c>
      <c r="G458" s="6">
        <v>3</v>
      </c>
      <c r="H458" s="6">
        <v>2</v>
      </c>
      <c r="I458">
        <v>365</v>
      </c>
      <c r="J458">
        <v>369</v>
      </c>
      <c r="K458" s="6">
        <v>1</v>
      </c>
      <c r="L458" s="6">
        <v>1</v>
      </c>
      <c r="M458" s="6">
        <v>1</v>
      </c>
      <c r="N458" s="6">
        <v>0</v>
      </c>
      <c r="O458" s="6">
        <v>1</v>
      </c>
      <c r="P458" s="6">
        <v>2</v>
      </c>
      <c r="Q458">
        <v>0</v>
      </c>
      <c r="R458" s="6">
        <v>0</v>
      </c>
      <c r="S458" s="6">
        <v>0</v>
      </c>
      <c r="T458" s="6">
        <v>0</v>
      </c>
      <c r="U458" s="6">
        <v>0</v>
      </c>
      <c r="V458" s="6">
        <v>0</v>
      </c>
      <c r="W458" s="6">
        <v>0</v>
      </c>
      <c r="X458" s="6">
        <v>0</v>
      </c>
      <c r="Y458" s="6">
        <v>0</v>
      </c>
      <c r="Z458" s="6">
        <v>0</v>
      </c>
      <c r="AA458" s="6">
        <v>0</v>
      </c>
      <c r="AB458" s="6">
        <v>0</v>
      </c>
      <c r="AC458" s="6">
        <v>0</v>
      </c>
      <c r="AD458" s="6">
        <v>0</v>
      </c>
      <c r="AE458" s="6">
        <v>0</v>
      </c>
      <c r="AF458" s="6">
        <v>0</v>
      </c>
      <c r="AG458" s="6">
        <v>0</v>
      </c>
      <c r="AH458" s="6">
        <v>0</v>
      </c>
      <c r="AI458" s="6">
        <v>0</v>
      </c>
      <c r="AJ458" s="6">
        <v>0</v>
      </c>
      <c r="AK458" s="6">
        <v>0</v>
      </c>
      <c r="AL458" s="6">
        <v>0</v>
      </c>
      <c r="AM458" s="6">
        <v>0</v>
      </c>
      <c r="AN458" s="8">
        <f t="shared" si="273"/>
        <v>0</v>
      </c>
      <c r="AO458" s="8">
        <f t="shared" si="272"/>
        <v>0</v>
      </c>
    </row>
    <row r="459" spans="1:41" ht="12.75" customHeight="1" x14ac:dyDescent="0.35">
      <c r="A459" s="6">
        <v>229</v>
      </c>
      <c r="B459">
        <v>365369</v>
      </c>
      <c r="C459" s="6" t="s">
        <v>30</v>
      </c>
      <c r="D459" s="6" t="s">
        <v>767</v>
      </c>
      <c r="F459" s="9">
        <v>44063</v>
      </c>
      <c r="G459" s="6">
        <v>0</v>
      </c>
      <c r="H459" s="6">
        <v>0</v>
      </c>
      <c r="I459" s="6">
        <v>369</v>
      </c>
      <c r="J459" s="6">
        <v>365</v>
      </c>
      <c r="K459" s="6">
        <v>0</v>
      </c>
      <c r="L459" s="6">
        <v>0</v>
      </c>
      <c r="M459" s="6">
        <v>0</v>
      </c>
      <c r="N459" s="6">
        <v>0</v>
      </c>
      <c r="O459" s="6">
        <v>0</v>
      </c>
      <c r="P459" s="6">
        <v>0</v>
      </c>
      <c r="Q459">
        <v>0</v>
      </c>
      <c r="R459" s="6">
        <v>6</v>
      </c>
      <c r="S459" s="6">
        <v>5</v>
      </c>
      <c r="T459" s="6">
        <v>2</v>
      </c>
      <c r="U459" s="6">
        <v>0</v>
      </c>
      <c r="V459" s="6">
        <v>0</v>
      </c>
      <c r="W459" s="6">
        <v>0</v>
      </c>
      <c r="X459" s="6">
        <v>0</v>
      </c>
      <c r="Y459" s="6">
        <v>0</v>
      </c>
      <c r="Z459" s="6">
        <v>0</v>
      </c>
      <c r="AA459" s="6">
        <v>0</v>
      </c>
      <c r="AB459" s="6">
        <v>0</v>
      </c>
      <c r="AC459" s="6">
        <v>0</v>
      </c>
      <c r="AD459" s="6">
        <v>0</v>
      </c>
      <c r="AE459" s="6">
        <v>0</v>
      </c>
      <c r="AF459" s="6">
        <v>0</v>
      </c>
      <c r="AG459" s="6">
        <v>0</v>
      </c>
      <c r="AH459" s="6">
        <v>0.1</v>
      </c>
      <c r="AI459" s="6">
        <v>1</v>
      </c>
      <c r="AJ459" s="6">
        <v>0</v>
      </c>
      <c r="AK459" s="6">
        <v>0</v>
      </c>
      <c r="AL459" s="6">
        <v>0</v>
      </c>
      <c r="AM459" s="6">
        <v>0</v>
      </c>
      <c r="AN459" s="8">
        <f t="shared" si="273"/>
        <v>0</v>
      </c>
      <c r="AO459" s="8">
        <f t="shared" si="272"/>
        <v>3</v>
      </c>
    </row>
    <row r="460" spans="1:41" ht="12.75" customHeight="1" x14ac:dyDescent="0.35">
      <c r="A460" s="6">
        <v>230</v>
      </c>
      <c r="B460" s="6">
        <v>365372</v>
      </c>
      <c r="C460" s="6" t="s">
        <v>30</v>
      </c>
      <c r="D460" s="6" t="s">
        <v>860</v>
      </c>
      <c r="E460" s="6" t="s">
        <v>861</v>
      </c>
      <c r="F460" s="9">
        <v>39083.01</v>
      </c>
      <c r="G460" s="6">
        <v>3</v>
      </c>
      <c r="H460" s="6">
        <v>2</v>
      </c>
      <c r="I460" s="6">
        <v>365</v>
      </c>
      <c r="J460" s="6">
        <v>372</v>
      </c>
      <c r="K460" s="6">
        <v>3</v>
      </c>
      <c r="L460" s="6">
        <v>0</v>
      </c>
      <c r="M460" s="6">
        <v>1</v>
      </c>
      <c r="N460" s="6">
        <v>0</v>
      </c>
      <c r="O460" s="6">
        <v>2</v>
      </c>
      <c r="P460" s="6">
        <v>4</v>
      </c>
      <c r="Q460">
        <v>0</v>
      </c>
      <c r="R460">
        <v>6</v>
      </c>
      <c r="S460">
        <v>5</v>
      </c>
      <c r="T460">
        <v>2</v>
      </c>
      <c r="U460">
        <v>17</v>
      </c>
      <c r="V460">
        <v>18</v>
      </c>
      <c r="W460">
        <v>2</v>
      </c>
      <c r="X460">
        <v>4.4000000000000004</v>
      </c>
      <c r="Y460">
        <v>0</v>
      </c>
      <c r="Z460">
        <v>2</v>
      </c>
      <c r="AA460">
        <v>2</v>
      </c>
      <c r="AB460">
        <v>0</v>
      </c>
      <c r="AC460">
        <v>0</v>
      </c>
      <c r="AD460">
        <v>0</v>
      </c>
      <c r="AE460">
        <f t="shared" ref="AE460:AE461" si="274">SUM($AB460+$AC460+$AD460)</f>
        <v>0</v>
      </c>
      <c r="AF460">
        <v>0</v>
      </c>
      <c r="AG460">
        <v>0</v>
      </c>
      <c r="AH460">
        <v>0</v>
      </c>
      <c r="AI460">
        <f t="shared" ref="AI460:AI461" si="275">SUM($AF460+$AG460+$AH460)</f>
        <v>0</v>
      </c>
      <c r="AJ460">
        <v>0</v>
      </c>
      <c r="AK460">
        <v>0</v>
      </c>
      <c r="AL460">
        <v>0</v>
      </c>
      <c r="AM460">
        <f t="shared" ref="AM460:AM461" si="276">SUM($AJ460+$AK460+$AL460)</f>
        <v>0</v>
      </c>
      <c r="AN460" s="8">
        <f t="shared" si="273"/>
        <v>2</v>
      </c>
      <c r="AO460" s="8">
        <f t="shared" si="272"/>
        <v>4</v>
      </c>
    </row>
    <row r="461" spans="1:41" customFormat="1" x14ac:dyDescent="0.35">
      <c r="A461">
        <v>230</v>
      </c>
      <c r="B461">
        <v>365372</v>
      </c>
      <c r="C461" t="s">
        <v>30</v>
      </c>
      <c r="D461" t="s">
        <v>860</v>
      </c>
      <c r="E461" t="s">
        <v>1562</v>
      </c>
      <c r="F461" s="7">
        <v>42566</v>
      </c>
      <c r="G461">
        <v>0</v>
      </c>
      <c r="H461">
        <v>0</v>
      </c>
      <c r="I461">
        <v>372</v>
      </c>
      <c r="J461">
        <v>365</v>
      </c>
      <c r="K461">
        <v>0</v>
      </c>
      <c r="L461">
        <v>0</v>
      </c>
      <c r="M461">
        <v>0</v>
      </c>
      <c r="N461">
        <v>0</v>
      </c>
      <c r="O461">
        <v>0</v>
      </c>
      <c r="P461">
        <v>0</v>
      </c>
      <c r="Q461">
        <v>0</v>
      </c>
      <c r="R461">
        <v>6</v>
      </c>
      <c r="S461">
        <v>5</v>
      </c>
      <c r="T461">
        <v>2</v>
      </c>
      <c r="U461">
        <v>17</v>
      </c>
      <c r="V461">
        <v>0</v>
      </c>
      <c r="W461">
        <v>1</v>
      </c>
      <c r="X461">
        <v>0</v>
      </c>
      <c r="Y461">
        <v>0</v>
      </c>
      <c r="Z461">
        <v>0</v>
      </c>
      <c r="AA461">
        <f t="shared" ref="AA461" si="277">SUM($X461+$Y461+$Z461)</f>
        <v>0</v>
      </c>
      <c r="AB461">
        <v>0</v>
      </c>
      <c r="AC461">
        <v>0</v>
      </c>
      <c r="AD461">
        <v>0</v>
      </c>
      <c r="AE461">
        <f t="shared" si="274"/>
        <v>0</v>
      </c>
      <c r="AF461">
        <v>0</v>
      </c>
      <c r="AG461">
        <v>0</v>
      </c>
      <c r="AH461">
        <v>0</v>
      </c>
      <c r="AI461">
        <f t="shared" si="275"/>
        <v>0</v>
      </c>
      <c r="AJ461">
        <v>0</v>
      </c>
      <c r="AK461">
        <v>0</v>
      </c>
      <c r="AL461">
        <v>0</v>
      </c>
      <c r="AM461">
        <f t="shared" si="276"/>
        <v>0</v>
      </c>
      <c r="AN461" s="8">
        <f t="shared" si="273"/>
        <v>1</v>
      </c>
      <c r="AO461" s="8">
        <f t="shared" si="272"/>
        <v>2</v>
      </c>
    </row>
    <row r="462" spans="1:41" ht="12.75" customHeight="1" x14ac:dyDescent="0.35">
      <c r="A462" s="6">
        <v>231</v>
      </c>
      <c r="B462" s="6">
        <v>365372</v>
      </c>
      <c r="C462" s="6" t="s">
        <v>30</v>
      </c>
      <c r="D462" s="6" t="s">
        <v>860</v>
      </c>
      <c r="E462" s="6" t="s">
        <v>864</v>
      </c>
      <c r="F462" s="9">
        <v>39546.019999999997</v>
      </c>
      <c r="G462" s="6">
        <v>3</v>
      </c>
      <c r="H462" s="6">
        <v>2</v>
      </c>
      <c r="I462" s="6">
        <v>365</v>
      </c>
      <c r="J462" s="6">
        <v>372</v>
      </c>
      <c r="K462" s="6">
        <v>3</v>
      </c>
      <c r="L462" s="6">
        <v>0</v>
      </c>
      <c r="M462" s="6">
        <v>1</v>
      </c>
      <c r="N462" s="6">
        <v>0</v>
      </c>
      <c r="O462" s="6">
        <v>2</v>
      </c>
      <c r="P462" s="6">
        <v>3</v>
      </c>
      <c r="Q462">
        <v>0</v>
      </c>
      <c r="R462">
        <v>6</v>
      </c>
      <c r="S462">
        <v>5</v>
      </c>
      <c r="T462">
        <v>2</v>
      </c>
      <c r="U462">
        <v>0</v>
      </c>
      <c r="V462">
        <v>18</v>
      </c>
      <c r="W462">
        <v>1</v>
      </c>
      <c r="X462">
        <v>0</v>
      </c>
      <c r="Y462">
        <v>0</v>
      </c>
      <c r="Z462">
        <v>2</v>
      </c>
      <c r="AA462">
        <v>1</v>
      </c>
      <c r="AB462">
        <v>16.399999999999999</v>
      </c>
      <c r="AC462">
        <v>0</v>
      </c>
      <c r="AD462">
        <v>0</v>
      </c>
      <c r="AE462">
        <v>1</v>
      </c>
      <c r="AF462">
        <v>3</v>
      </c>
      <c r="AG462">
        <v>2.8</v>
      </c>
      <c r="AH462">
        <v>0.1</v>
      </c>
      <c r="AI462">
        <v>3</v>
      </c>
      <c r="AJ462">
        <v>15.2</v>
      </c>
      <c r="AK462">
        <v>0</v>
      </c>
      <c r="AL462">
        <v>18.3</v>
      </c>
      <c r="AM462">
        <v>2</v>
      </c>
      <c r="AN462" s="8">
        <f t="shared" si="273"/>
        <v>4</v>
      </c>
      <c r="AO462" s="8">
        <f t="shared" si="272"/>
        <v>6</v>
      </c>
    </row>
    <row r="463" spans="1:41" customFormat="1" x14ac:dyDescent="0.35">
      <c r="A463">
        <v>231</v>
      </c>
      <c r="B463">
        <v>365372</v>
      </c>
      <c r="C463" t="s">
        <v>30</v>
      </c>
      <c r="D463" t="s">
        <v>860</v>
      </c>
      <c r="E463" t="s">
        <v>1562</v>
      </c>
      <c r="F463" s="7">
        <v>39147</v>
      </c>
      <c r="G463">
        <v>0</v>
      </c>
      <c r="H463">
        <v>0</v>
      </c>
      <c r="I463">
        <v>372</v>
      </c>
      <c r="J463">
        <v>365</v>
      </c>
      <c r="K463">
        <v>0</v>
      </c>
      <c r="L463">
        <v>0</v>
      </c>
      <c r="M463">
        <v>0</v>
      </c>
      <c r="N463">
        <v>0</v>
      </c>
      <c r="O463">
        <v>0</v>
      </c>
      <c r="P463">
        <v>0</v>
      </c>
      <c r="Q463">
        <v>0</v>
      </c>
      <c r="R463">
        <v>6</v>
      </c>
      <c r="S463">
        <v>0</v>
      </c>
      <c r="T463">
        <v>1</v>
      </c>
      <c r="U463">
        <v>0</v>
      </c>
      <c r="V463">
        <v>0</v>
      </c>
      <c r="W463">
        <f t="shared" ref="W463" si="278">SUM($U463, $V463)</f>
        <v>0</v>
      </c>
      <c r="X463">
        <v>0</v>
      </c>
      <c r="Y463">
        <v>0</v>
      </c>
      <c r="Z463">
        <v>0</v>
      </c>
      <c r="AA463">
        <f t="shared" ref="AA463" si="279">SUM($X463+$Y463+$Z463)</f>
        <v>0</v>
      </c>
      <c r="AB463">
        <v>0</v>
      </c>
      <c r="AC463">
        <v>0</v>
      </c>
      <c r="AD463">
        <v>0</v>
      </c>
      <c r="AE463">
        <f t="shared" ref="AE463" si="280">SUM($AB463+$AC463+$AD463)</f>
        <v>0</v>
      </c>
      <c r="AF463">
        <v>0</v>
      </c>
      <c r="AG463">
        <v>0</v>
      </c>
      <c r="AH463">
        <v>0</v>
      </c>
      <c r="AI463">
        <f t="shared" ref="AI463" si="281">SUM($AF463+$AG463+$AH463)</f>
        <v>0</v>
      </c>
      <c r="AJ463">
        <v>0</v>
      </c>
      <c r="AK463">
        <v>0</v>
      </c>
      <c r="AL463">
        <v>0</v>
      </c>
      <c r="AM463">
        <f t="shared" ref="AM463" si="282">SUM($AJ463+$AK463+$AL463)</f>
        <v>0</v>
      </c>
      <c r="AN463" s="8">
        <f t="shared" si="273"/>
        <v>0</v>
      </c>
      <c r="AO463" s="8">
        <f t="shared" si="272"/>
        <v>1</v>
      </c>
    </row>
    <row r="464" spans="1:41" ht="12.75" customHeight="1" x14ac:dyDescent="0.35">
      <c r="A464" s="6">
        <v>232</v>
      </c>
      <c r="B464" s="6">
        <v>365372</v>
      </c>
      <c r="C464" s="6" t="s">
        <v>30</v>
      </c>
      <c r="D464" s="6" t="s">
        <v>860</v>
      </c>
      <c r="E464" s="6" t="s">
        <v>865</v>
      </c>
      <c r="F464" s="9">
        <v>39664.01</v>
      </c>
      <c r="G464" s="6">
        <v>2</v>
      </c>
      <c r="H464" s="6">
        <v>2</v>
      </c>
      <c r="I464" s="6">
        <v>365</v>
      </c>
      <c r="J464" s="6">
        <v>372</v>
      </c>
      <c r="K464" s="6">
        <v>1</v>
      </c>
      <c r="L464" s="6">
        <v>0</v>
      </c>
      <c r="M464" s="6">
        <v>1</v>
      </c>
      <c r="N464" s="6">
        <v>0</v>
      </c>
      <c r="O464" s="6">
        <v>1</v>
      </c>
      <c r="P464" s="6">
        <v>2</v>
      </c>
      <c r="Q464">
        <v>0</v>
      </c>
      <c r="R464">
        <v>6</v>
      </c>
      <c r="S464">
        <v>5</v>
      </c>
      <c r="T464">
        <v>2</v>
      </c>
      <c r="U464">
        <v>0</v>
      </c>
      <c r="V464">
        <v>18</v>
      </c>
      <c r="W464">
        <v>1</v>
      </c>
      <c r="X464">
        <v>0</v>
      </c>
      <c r="Y464">
        <v>0</v>
      </c>
      <c r="Z464">
        <v>2</v>
      </c>
      <c r="AA464">
        <v>1</v>
      </c>
      <c r="AB464">
        <v>16.399999999999999</v>
      </c>
      <c r="AC464">
        <v>0</v>
      </c>
      <c r="AD464">
        <v>0</v>
      </c>
      <c r="AE464">
        <v>1</v>
      </c>
      <c r="AF464">
        <v>3</v>
      </c>
      <c r="AG464">
        <v>2.8</v>
      </c>
      <c r="AH464">
        <v>0.1</v>
      </c>
      <c r="AI464">
        <v>3</v>
      </c>
      <c r="AJ464">
        <v>15.2</v>
      </c>
      <c r="AK464">
        <v>0</v>
      </c>
      <c r="AL464">
        <v>18.3</v>
      </c>
      <c r="AM464">
        <v>2</v>
      </c>
      <c r="AN464" s="8">
        <f t="shared" si="273"/>
        <v>4</v>
      </c>
      <c r="AO464" s="8">
        <f t="shared" si="272"/>
        <v>6</v>
      </c>
    </row>
    <row r="465" spans="1:41" customFormat="1" x14ac:dyDescent="0.35">
      <c r="A465">
        <v>232</v>
      </c>
      <c r="B465">
        <v>365372</v>
      </c>
      <c r="C465" t="s">
        <v>30</v>
      </c>
      <c r="D465" t="s">
        <v>860</v>
      </c>
      <c r="E465" t="s">
        <v>869</v>
      </c>
      <c r="F465" s="7">
        <v>40027</v>
      </c>
      <c r="G465">
        <v>2</v>
      </c>
      <c r="H465">
        <v>2</v>
      </c>
      <c r="I465">
        <v>372</v>
      </c>
      <c r="J465">
        <v>365</v>
      </c>
      <c r="K465">
        <v>1</v>
      </c>
      <c r="L465">
        <v>0</v>
      </c>
      <c r="M465">
        <v>0</v>
      </c>
      <c r="N465">
        <v>0</v>
      </c>
      <c r="O465">
        <v>1</v>
      </c>
      <c r="P465">
        <v>2</v>
      </c>
      <c r="Q465">
        <v>0</v>
      </c>
      <c r="R465">
        <v>6</v>
      </c>
      <c r="S465">
        <v>5</v>
      </c>
      <c r="T465">
        <v>2</v>
      </c>
      <c r="U465">
        <v>17</v>
      </c>
      <c r="V465">
        <v>0</v>
      </c>
      <c r="W465">
        <v>1</v>
      </c>
      <c r="X465">
        <v>0</v>
      </c>
      <c r="Y465">
        <v>0</v>
      </c>
      <c r="Z465">
        <v>0</v>
      </c>
      <c r="AA465">
        <f t="shared" ref="AA465:AA471" si="283">SUM($X465+$Y465+$Z465)</f>
        <v>0</v>
      </c>
      <c r="AB465">
        <v>0</v>
      </c>
      <c r="AC465">
        <v>0</v>
      </c>
      <c r="AD465">
        <v>0</v>
      </c>
      <c r="AE465">
        <f t="shared" ref="AE465:AE471" si="284">SUM($AB465+$AC465+$AD465)</f>
        <v>0</v>
      </c>
      <c r="AF465">
        <v>0</v>
      </c>
      <c r="AG465">
        <v>0</v>
      </c>
      <c r="AH465">
        <v>0</v>
      </c>
      <c r="AI465">
        <f t="shared" ref="AI465:AI469" si="285">SUM($AF465+$AG465+$AH465)</f>
        <v>0</v>
      </c>
      <c r="AJ465">
        <v>0</v>
      </c>
      <c r="AK465">
        <v>0</v>
      </c>
      <c r="AL465">
        <v>0</v>
      </c>
      <c r="AM465">
        <f t="shared" ref="AM465:AM471" si="286">SUM($AJ465+$AK465+$AL465)</f>
        <v>0</v>
      </c>
      <c r="AN465" s="8">
        <f t="shared" si="273"/>
        <v>1</v>
      </c>
      <c r="AO465" s="8">
        <f t="shared" si="272"/>
        <v>2</v>
      </c>
    </row>
    <row r="466" spans="1:41" ht="12.75" customHeight="1" x14ac:dyDescent="0.35">
      <c r="A466" s="6">
        <v>233</v>
      </c>
      <c r="B466" s="6">
        <v>365372</v>
      </c>
      <c r="C466" s="6" t="s">
        <v>30</v>
      </c>
      <c r="D466" s="6" t="s">
        <v>860</v>
      </c>
      <c r="E466" s="6" t="s">
        <v>869</v>
      </c>
      <c r="F466" s="9">
        <v>39664.019999999997</v>
      </c>
      <c r="G466" s="6">
        <v>2</v>
      </c>
      <c r="H466" s="6">
        <v>2</v>
      </c>
      <c r="I466" s="6">
        <v>372</v>
      </c>
      <c r="J466" s="6">
        <v>365</v>
      </c>
      <c r="K466" s="6">
        <v>1</v>
      </c>
      <c r="L466" s="6">
        <v>0</v>
      </c>
      <c r="M466" s="6">
        <v>0</v>
      </c>
      <c r="N466" s="6">
        <v>0</v>
      </c>
      <c r="O466" s="6">
        <v>1</v>
      </c>
      <c r="P466" s="6">
        <v>2</v>
      </c>
      <c r="Q466">
        <v>0</v>
      </c>
      <c r="R466">
        <v>6</v>
      </c>
      <c r="S466">
        <v>5</v>
      </c>
      <c r="T466">
        <v>2</v>
      </c>
      <c r="U466">
        <v>17</v>
      </c>
      <c r="V466">
        <v>0</v>
      </c>
      <c r="W466">
        <v>1</v>
      </c>
      <c r="X466">
        <v>0</v>
      </c>
      <c r="Y466">
        <v>0</v>
      </c>
      <c r="Z466">
        <v>0</v>
      </c>
      <c r="AA466">
        <f t="shared" si="283"/>
        <v>0</v>
      </c>
      <c r="AB466">
        <v>0</v>
      </c>
      <c r="AC466">
        <v>0</v>
      </c>
      <c r="AD466">
        <v>0</v>
      </c>
      <c r="AE466">
        <f t="shared" si="284"/>
        <v>0</v>
      </c>
      <c r="AF466">
        <v>0</v>
      </c>
      <c r="AG466">
        <v>0</v>
      </c>
      <c r="AH466">
        <v>0</v>
      </c>
      <c r="AI466">
        <f t="shared" si="285"/>
        <v>0</v>
      </c>
      <c r="AJ466">
        <v>0</v>
      </c>
      <c r="AK466">
        <v>0</v>
      </c>
      <c r="AL466">
        <v>0</v>
      </c>
      <c r="AM466">
        <f t="shared" si="286"/>
        <v>0</v>
      </c>
      <c r="AN466" s="8">
        <f t="shared" si="273"/>
        <v>1</v>
      </c>
      <c r="AO466" s="8">
        <f t="shared" si="272"/>
        <v>2</v>
      </c>
    </row>
    <row r="467" spans="1:41" ht="12.75" customHeight="1" x14ac:dyDescent="0.35">
      <c r="A467" s="6">
        <v>233</v>
      </c>
      <c r="B467" s="6">
        <v>365372</v>
      </c>
      <c r="C467" s="6" t="s">
        <v>30</v>
      </c>
      <c r="D467" s="6" t="s">
        <v>860</v>
      </c>
      <c r="E467" s="6" t="s">
        <v>873</v>
      </c>
      <c r="F467" s="9">
        <v>39664.03</v>
      </c>
      <c r="G467" s="6">
        <v>2</v>
      </c>
      <c r="H467" s="6">
        <v>1</v>
      </c>
      <c r="I467" s="6">
        <v>365</v>
      </c>
      <c r="J467" s="6">
        <v>372</v>
      </c>
      <c r="K467" s="6">
        <v>4</v>
      </c>
      <c r="L467" s="6">
        <v>0</v>
      </c>
      <c r="M467" s="6">
        <v>1</v>
      </c>
      <c r="N467" s="6">
        <v>0</v>
      </c>
      <c r="O467" s="6">
        <v>1</v>
      </c>
      <c r="P467" s="6">
        <v>2</v>
      </c>
      <c r="Q467">
        <v>0</v>
      </c>
      <c r="R467">
        <v>6</v>
      </c>
      <c r="S467">
        <v>5</v>
      </c>
      <c r="T467">
        <v>2</v>
      </c>
      <c r="U467">
        <v>17</v>
      </c>
      <c r="V467">
        <v>0</v>
      </c>
      <c r="W467">
        <v>1</v>
      </c>
      <c r="X467">
        <v>0</v>
      </c>
      <c r="Y467">
        <v>0</v>
      </c>
      <c r="Z467">
        <v>0</v>
      </c>
      <c r="AA467">
        <f t="shared" si="283"/>
        <v>0</v>
      </c>
      <c r="AB467">
        <v>0</v>
      </c>
      <c r="AC467">
        <v>0</v>
      </c>
      <c r="AD467">
        <v>0</v>
      </c>
      <c r="AE467">
        <f t="shared" si="284"/>
        <v>0</v>
      </c>
      <c r="AF467">
        <v>0</v>
      </c>
      <c r="AG467">
        <v>0</v>
      </c>
      <c r="AH467">
        <v>0</v>
      </c>
      <c r="AI467">
        <f t="shared" si="285"/>
        <v>0</v>
      </c>
      <c r="AJ467">
        <v>0</v>
      </c>
      <c r="AK467">
        <v>0</v>
      </c>
      <c r="AL467">
        <v>0</v>
      </c>
      <c r="AM467">
        <f t="shared" si="286"/>
        <v>0</v>
      </c>
      <c r="AN467" s="8">
        <f t="shared" si="273"/>
        <v>1</v>
      </c>
      <c r="AO467" s="8">
        <f t="shared" si="272"/>
        <v>2</v>
      </c>
    </row>
    <row r="468" spans="1:41" ht="12.75" customHeight="1" x14ac:dyDescent="0.35">
      <c r="A468" s="6">
        <v>234</v>
      </c>
      <c r="B468" s="6">
        <v>365372</v>
      </c>
      <c r="C468" s="6" t="s">
        <v>30</v>
      </c>
      <c r="D468" s="6" t="s">
        <v>860</v>
      </c>
      <c r="E468" s="6" t="s">
        <v>873</v>
      </c>
      <c r="F468" s="9">
        <v>39664.04</v>
      </c>
      <c r="G468" s="6">
        <v>2</v>
      </c>
      <c r="H468" s="6">
        <v>1</v>
      </c>
      <c r="I468" s="6">
        <v>365</v>
      </c>
      <c r="J468" s="6">
        <v>372</v>
      </c>
      <c r="K468" s="6">
        <v>4</v>
      </c>
      <c r="L468" s="6">
        <v>0</v>
      </c>
      <c r="M468" s="6">
        <v>1</v>
      </c>
      <c r="N468" s="6">
        <v>0</v>
      </c>
      <c r="O468" s="6">
        <v>1</v>
      </c>
      <c r="P468" s="6">
        <v>2</v>
      </c>
      <c r="Q468">
        <v>0</v>
      </c>
      <c r="R468">
        <v>6</v>
      </c>
      <c r="S468">
        <v>5</v>
      </c>
      <c r="T468">
        <v>2</v>
      </c>
      <c r="U468">
        <v>17</v>
      </c>
      <c r="V468">
        <v>0</v>
      </c>
      <c r="W468">
        <v>1</v>
      </c>
      <c r="X468">
        <v>0</v>
      </c>
      <c r="Y468">
        <v>0</v>
      </c>
      <c r="Z468">
        <v>0</v>
      </c>
      <c r="AA468">
        <f t="shared" si="283"/>
        <v>0</v>
      </c>
      <c r="AB468">
        <v>0</v>
      </c>
      <c r="AC468">
        <v>0</v>
      </c>
      <c r="AD468">
        <v>0</v>
      </c>
      <c r="AE468">
        <f t="shared" si="284"/>
        <v>0</v>
      </c>
      <c r="AF468">
        <v>0</v>
      </c>
      <c r="AG468">
        <v>0</v>
      </c>
      <c r="AH468">
        <v>0</v>
      </c>
      <c r="AI468">
        <f t="shared" si="285"/>
        <v>0</v>
      </c>
      <c r="AJ468">
        <v>0</v>
      </c>
      <c r="AK468">
        <v>0</v>
      </c>
      <c r="AL468">
        <v>0</v>
      </c>
      <c r="AM468">
        <f t="shared" si="286"/>
        <v>0</v>
      </c>
      <c r="AN468" s="8">
        <f t="shared" si="273"/>
        <v>1</v>
      </c>
      <c r="AO468" s="8">
        <f t="shared" si="272"/>
        <v>2</v>
      </c>
    </row>
    <row r="469" spans="1:41" ht="12.75" customHeight="1" x14ac:dyDescent="0.35">
      <c r="A469" s="6">
        <v>234</v>
      </c>
      <c r="B469" s="6">
        <v>365372</v>
      </c>
      <c r="C469" s="6" t="s">
        <v>30</v>
      </c>
      <c r="D469" s="6" t="s">
        <v>860</v>
      </c>
      <c r="E469" s="6" t="s">
        <v>869</v>
      </c>
      <c r="F469" s="9">
        <v>39664.050000000003</v>
      </c>
      <c r="G469" s="6">
        <v>2</v>
      </c>
      <c r="H469" s="6">
        <v>2</v>
      </c>
      <c r="I469" s="6">
        <v>372</v>
      </c>
      <c r="J469" s="6">
        <v>365</v>
      </c>
      <c r="K469" s="6">
        <v>1</v>
      </c>
      <c r="L469" s="6">
        <v>0</v>
      </c>
      <c r="M469" s="6">
        <v>0</v>
      </c>
      <c r="N469" s="6">
        <v>0</v>
      </c>
      <c r="O469" s="6">
        <v>1</v>
      </c>
      <c r="P469" s="6">
        <v>2</v>
      </c>
      <c r="Q469">
        <v>0</v>
      </c>
      <c r="R469">
        <v>6</v>
      </c>
      <c r="S469">
        <v>5</v>
      </c>
      <c r="T469">
        <v>2</v>
      </c>
      <c r="U469">
        <v>17</v>
      </c>
      <c r="V469">
        <v>0</v>
      </c>
      <c r="W469">
        <v>1</v>
      </c>
      <c r="X469">
        <v>0</v>
      </c>
      <c r="Y469">
        <v>0</v>
      </c>
      <c r="Z469">
        <v>0</v>
      </c>
      <c r="AA469">
        <f t="shared" si="283"/>
        <v>0</v>
      </c>
      <c r="AB469">
        <v>0</v>
      </c>
      <c r="AC469">
        <v>0</v>
      </c>
      <c r="AD469">
        <v>0</v>
      </c>
      <c r="AE469">
        <f t="shared" si="284"/>
        <v>0</v>
      </c>
      <c r="AF469">
        <v>0</v>
      </c>
      <c r="AG469">
        <v>0</v>
      </c>
      <c r="AH469">
        <v>0</v>
      </c>
      <c r="AI469">
        <f t="shared" si="285"/>
        <v>0</v>
      </c>
      <c r="AJ469">
        <v>0</v>
      </c>
      <c r="AK469">
        <v>0</v>
      </c>
      <c r="AL469">
        <v>0</v>
      </c>
      <c r="AM469">
        <f t="shared" si="286"/>
        <v>0</v>
      </c>
      <c r="AN469" s="8">
        <f t="shared" si="273"/>
        <v>1</v>
      </c>
      <c r="AO469" s="8">
        <f t="shared" si="272"/>
        <v>2</v>
      </c>
    </row>
    <row r="470" spans="1:41" ht="12.75" customHeight="1" x14ac:dyDescent="0.35">
      <c r="A470" s="6">
        <v>235</v>
      </c>
      <c r="B470" s="6">
        <v>365372</v>
      </c>
      <c r="C470" s="6" t="s">
        <v>30</v>
      </c>
      <c r="D470" s="6" t="s">
        <v>860</v>
      </c>
      <c r="E470" s="6" t="s">
        <v>877</v>
      </c>
      <c r="F470" s="9">
        <v>39665</v>
      </c>
      <c r="G470" s="6">
        <v>1</v>
      </c>
      <c r="H470" s="6">
        <v>2</v>
      </c>
      <c r="I470" s="6">
        <v>365</v>
      </c>
      <c r="J470" s="6">
        <v>372</v>
      </c>
      <c r="K470" s="6">
        <v>1</v>
      </c>
      <c r="L470" s="6">
        <v>1</v>
      </c>
      <c r="M470" s="6">
        <v>1</v>
      </c>
      <c r="N470" s="6">
        <v>0</v>
      </c>
      <c r="O470" s="6">
        <v>1</v>
      </c>
      <c r="P470" s="6">
        <v>2</v>
      </c>
      <c r="Q470">
        <v>0</v>
      </c>
      <c r="R470">
        <v>6</v>
      </c>
      <c r="S470">
        <v>0</v>
      </c>
      <c r="T470">
        <v>1</v>
      </c>
      <c r="U470">
        <v>17</v>
      </c>
      <c r="V470">
        <v>0</v>
      </c>
      <c r="W470">
        <v>1</v>
      </c>
      <c r="X470">
        <v>0</v>
      </c>
      <c r="Y470">
        <v>0</v>
      </c>
      <c r="Z470">
        <v>0</v>
      </c>
      <c r="AA470">
        <f t="shared" si="283"/>
        <v>0</v>
      </c>
      <c r="AB470">
        <v>0</v>
      </c>
      <c r="AC470">
        <v>0</v>
      </c>
      <c r="AD470">
        <v>0</v>
      </c>
      <c r="AE470">
        <f t="shared" si="284"/>
        <v>0</v>
      </c>
      <c r="AF470">
        <v>3</v>
      </c>
      <c r="AG470">
        <v>2.8</v>
      </c>
      <c r="AH470">
        <v>0.1</v>
      </c>
      <c r="AI470">
        <v>3</v>
      </c>
      <c r="AJ470">
        <v>0</v>
      </c>
      <c r="AK470">
        <v>0</v>
      </c>
      <c r="AL470">
        <v>0</v>
      </c>
      <c r="AM470">
        <f t="shared" si="286"/>
        <v>0</v>
      </c>
      <c r="AN470" s="8">
        <f t="shared" si="273"/>
        <v>1</v>
      </c>
      <c r="AO470" s="8">
        <f t="shared" si="272"/>
        <v>4</v>
      </c>
    </row>
    <row r="471" spans="1:41" customFormat="1" x14ac:dyDescent="0.35">
      <c r="A471">
        <v>235</v>
      </c>
      <c r="B471">
        <v>365372</v>
      </c>
      <c r="C471" t="s">
        <v>30</v>
      </c>
      <c r="D471" t="s">
        <v>860</v>
      </c>
      <c r="E471" t="s">
        <v>1562</v>
      </c>
      <c r="F471" s="7">
        <f>DATEVALUE("3/7/2011")</f>
        <v>40609</v>
      </c>
      <c r="G471">
        <v>0</v>
      </c>
      <c r="H471">
        <v>0</v>
      </c>
      <c r="I471">
        <v>372</v>
      </c>
      <c r="J471">
        <v>365</v>
      </c>
      <c r="K471">
        <v>0</v>
      </c>
      <c r="L471">
        <v>0</v>
      </c>
      <c r="M471">
        <v>0</v>
      </c>
      <c r="N471">
        <v>0</v>
      </c>
      <c r="O471">
        <v>0</v>
      </c>
      <c r="P471">
        <v>0</v>
      </c>
      <c r="Q471">
        <v>0</v>
      </c>
      <c r="R471">
        <v>6</v>
      </c>
      <c r="S471">
        <v>5</v>
      </c>
      <c r="T471">
        <v>2</v>
      </c>
      <c r="U471">
        <v>17</v>
      </c>
      <c r="V471">
        <v>0</v>
      </c>
      <c r="W471">
        <v>1</v>
      </c>
      <c r="X471">
        <v>0</v>
      </c>
      <c r="Y471">
        <v>0</v>
      </c>
      <c r="Z471">
        <v>0</v>
      </c>
      <c r="AA471">
        <f t="shared" si="283"/>
        <v>0</v>
      </c>
      <c r="AB471">
        <v>0</v>
      </c>
      <c r="AC471">
        <v>0</v>
      </c>
      <c r="AD471">
        <v>0</v>
      </c>
      <c r="AE471">
        <f t="shared" si="284"/>
        <v>0</v>
      </c>
      <c r="AF471">
        <v>0</v>
      </c>
      <c r="AG471">
        <v>0</v>
      </c>
      <c r="AH471">
        <v>0</v>
      </c>
      <c r="AI471">
        <f t="shared" ref="AI471" si="287">SUM($AF471+$AG471+$AH471)</f>
        <v>0</v>
      </c>
      <c r="AJ471">
        <v>0</v>
      </c>
      <c r="AK471">
        <v>0</v>
      </c>
      <c r="AL471">
        <v>0</v>
      </c>
      <c r="AM471">
        <f t="shared" si="286"/>
        <v>0</v>
      </c>
      <c r="AN471" s="8">
        <f t="shared" si="273"/>
        <v>1</v>
      </c>
      <c r="AO471" s="8">
        <f t="shared" si="272"/>
        <v>2</v>
      </c>
    </row>
    <row r="472" spans="1:41" ht="12.75" customHeight="1" x14ac:dyDescent="0.35">
      <c r="A472" s="6">
        <v>236</v>
      </c>
      <c r="B472" s="6">
        <v>365372</v>
      </c>
      <c r="C472" s="6" t="s">
        <v>30</v>
      </c>
      <c r="D472" s="6" t="s">
        <v>860</v>
      </c>
      <c r="E472" s="6" t="s">
        <v>881</v>
      </c>
      <c r="F472" s="9">
        <v>40603</v>
      </c>
      <c r="G472" s="6">
        <v>2</v>
      </c>
      <c r="H472" s="6">
        <v>2</v>
      </c>
      <c r="I472" s="6">
        <v>365</v>
      </c>
      <c r="J472" s="6">
        <v>372</v>
      </c>
      <c r="K472" s="6">
        <v>2</v>
      </c>
      <c r="L472" s="6">
        <v>1</v>
      </c>
      <c r="M472" s="6">
        <v>1</v>
      </c>
      <c r="N472" s="6">
        <v>0</v>
      </c>
      <c r="O472" s="6">
        <v>2</v>
      </c>
      <c r="P472" s="6">
        <v>3</v>
      </c>
      <c r="Q472">
        <v>0</v>
      </c>
      <c r="R472" s="6">
        <v>0</v>
      </c>
      <c r="S472" s="6">
        <v>0</v>
      </c>
      <c r="T472" s="6">
        <v>0</v>
      </c>
      <c r="U472" s="6">
        <v>17</v>
      </c>
      <c r="V472" s="6">
        <v>0</v>
      </c>
      <c r="W472" s="6">
        <v>1</v>
      </c>
      <c r="X472" s="6">
        <v>0</v>
      </c>
      <c r="Y472" s="6">
        <v>0</v>
      </c>
      <c r="Z472" s="6">
        <v>0</v>
      </c>
      <c r="AA472" s="6">
        <v>0</v>
      </c>
      <c r="AB472" s="6">
        <v>0</v>
      </c>
      <c r="AC472" s="6">
        <v>0</v>
      </c>
      <c r="AD472" s="6">
        <v>0</v>
      </c>
      <c r="AE472" s="6">
        <v>0</v>
      </c>
      <c r="AF472" s="6">
        <v>0</v>
      </c>
      <c r="AG472" s="6">
        <v>0</v>
      </c>
      <c r="AH472" s="6">
        <v>0.1</v>
      </c>
      <c r="AI472" s="6">
        <v>1</v>
      </c>
      <c r="AJ472" s="6">
        <v>0</v>
      </c>
      <c r="AK472" s="6">
        <v>0</v>
      </c>
      <c r="AL472" s="6">
        <v>0</v>
      </c>
      <c r="AM472" s="6">
        <v>0</v>
      </c>
      <c r="AN472" s="8">
        <f t="shared" si="273"/>
        <v>1</v>
      </c>
      <c r="AO472" s="8">
        <f t="shared" si="272"/>
        <v>1</v>
      </c>
    </row>
    <row r="473" spans="1:41" ht="12.75" customHeight="1" x14ac:dyDescent="0.35">
      <c r="A473" s="6">
        <v>236</v>
      </c>
      <c r="B473" s="6">
        <v>365372</v>
      </c>
      <c r="C473" s="6" t="s">
        <v>30</v>
      </c>
      <c r="D473" s="6" t="s">
        <v>860</v>
      </c>
      <c r="F473" s="9">
        <v>40604.01</v>
      </c>
      <c r="G473">
        <v>0</v>
      </c>
      <c r="H473">
        <v>0</v>
      </c>
      <c r="I473">
        <v>372</v>
      </c>
      <c r="J473">
        <v>365</v>
      </c>
      <c r="K473">
        <v>0</v>
      </c>
      <c r="L473">
        <v>0</v>
      </c>
      <c r="M473">
        <v>0</v>
      </c>
      <c r="N473">
        <v>0</v>
      </c>
      <c r="O473">
        <v>0</v>
      </c>
      <c r="P473">
        <v>0</v>
      </c>
      <c r="Q473">
        <v>0</v>
      </c>
      <c r="R473" s="6">
        <v>6</v>
      </c>
      <c r="S473" s="6">
        <v>0</v>
      </c>
      <c r="T473" s="6">
        <v>1</v>
      </c>
      <c r="U473" s="6">
        <v>17</v>
      </c>
      <c r="V473" s="6">
        <v>0</v>
      </c>
      <c r="W473" s="6">
        <v>1</v>
      </c>
      <c r="X473" s="6">
        <v>0</v>
      </c>
      <c r="Y473" s="6">
        <v>0</v>
      </c>
      <c r="Z473" s="6">
        <v>0</v>
      </c>
      <c r="AA473" s="6">
        <v>0</v>
      </c>
      <c r="AB473" s="6">
        <v>0</v>
      </c>
      <c r="AC473" s="6">
        <v>0</v>
      </c>
      <c r="AD473" s="6">
        <v>0</v>
      </c>
      <c r="AE473" s="6">
        <v>0</v>
      </c>
      <c r="AF473" s="6">
        <v>0</v>
      </c>
      <c r="AG473" s="6">
        <v>0</v>
      </c>
      <c r="AH473" s="6">
        <v>0</v>
      </c>
      <c r="AI473" s="6">
        <v>0</v>
      </c>
      <c r="AJ473" s="6">
        <v>0</v>
      </c>
      <c r="AK473" s="6">
        <v>0</v>
      </c>
      <c r="AL473" s="6">
        <v>0</v>
      </c>
      <c r="AM473" s="6">
        <v>0</v>
      </c>
      <c r="AN473" s="8">
        <f t="shared" si="273"/>
        <v>1</v>
      </c>
      <c r="AO473" s="8">
        <f t="shared" si="272"/>
        <v>1</v>
      </c>
    </row>
    <row r="474" spans="1:41" ht="12.75" customHeight="1" x14ac:dyDescent="0.35">
      <c r="A474" s="6">
        <v>237</v>
      </c>
      <c r="B474">
        <v>365372</v>
      </c>
      <c r="C474" s="6" t="s">
        <v>30</v>
      </c>
      <c r="D474" s="6" t="s">
        <v>860</v>
      </c>
      <c r="E474" s="6" t="s">
        <v>885</v>
      </c>
      <c r="F474" s="9">
        <v>41883</v>
      </c>
      <c r="G474" s="6">
        <v>3</v>
      </c>
      <c r="H474" s="6">
        <v>3</v>
      </c>
      <c r="I474" s="6">
        <v>365</v>
      </c>
      <c r="J474" s="6">
        <v>372</v>
      </c>
      <c r="K474" s="6">
        <v>2</v>
      </c>
      <c r="L474" s="6">
        <v>1</v>
      </c>
      <c r="M474" s="6">
        <v>1</v>
      </c>
      <c r="N474" s="6">
        <v>0</v>
      </c>
      <c r="O474" s="6">
        <v>2</v>
      </c>
      <c r="P474" s="6">
        <v>3</v>
      </c>
      <c r="Q474">
        <v>0</v>
      </c>
      <c r="R474">
        <v>0</v>
      </c>
      <c r="S474">
        <v>0</v>
      </c>
      <c r="T474">
        <f t="shared" ref="T474" si="288">SUM($R474+$S474)</f>
        <v>0</v>
      </c>
      <c r="U474">
        <v>17</v>
      </c>
      <c r="V474">
        <v>18</v>
      </c>
      <c r="W474">
        <v>2</v>
      </c>
      <c r="X474">
        <v>0</v>
      </c>
      <c r="Y474">
        <v>0</v>
      </c>
      <c r="Z474">
        <v>0</v>
      </c>
      <c r="AA474">
        <f t="shared" ref="AA474:AA475" si="289">SUM($X474+$Y474+$Z474)</f>
        <v>0</v>
      </c>
      <c r="AB474">
        <v>0</v>
      </c>
      <c r="AC474">
        <v>0</v>
      </c>
      <c r="AD474">
        <v>0</v>
      </c>
      <c r="AE474">
        <f t="shared" ref="AE474:AE475" si="290">SUM($AB474+$AC474+$AD474)</f>
        <v>0</v>
      </c>
      <c r="AF474">
        <v>0</v>
      </c>
      <c r="AG474">
        <v>2.8</v>
      </c>
      <c r="AH474">
        <v>0.1</v>
      </c>
      <c r="AI474">
        <v>2</v>
      </c>
      <c r="AJ474">
        <v>0</v>
      </c>
      <c r="AK474">
        <v>0</v>
      </c>
      <c r="AL474">
        <v>0</v>
      </c>
      <c r="AM474">
        <f t="shared" ref="AM474:AM475" si="291">SUM($AJ474+$AK474+$AL474)</f>
        <v>0</v>
      </c>
      <c r="AN474" s="8">
        <f t="shared" si="273"/>
        <v>2</v>
      </c>
      <c r="AO474" s="8">
        <f t="shared" si="272"/>
        <v>2</v>
      </c>
    </row>
    <row r="475" spans="1:41" customFormat="1" x14ac:dyDescent="0.35">
      <c r="A475">
        <v>237</v>
      </c>
      <c r="B475" s="6">
        <v>365372</v>
      </c>
      <c r="C475" s="6" t="s">
        <v>30</v>
      </c>
      <c r="D475" s="6" t="s">
        <v>860</v>
      </c>
      <c r="E475" t="s">
        <v>1562</v>
      </c>
      <c r="F475" s="7">
        <v>40664</v>
      </c>
      <c r="G475">
        <v>0</v>
      </c>
      <c r="H475">
        <v>0</v>
      </c>
      <c r="I475">
        <v>372</v>
      </c>
      <c r="J475">
        <v>365</v>
      </c>
      <c r="K475">
        <v>0</v>
      </c>
      <c r="L475">
        <v>0</v>
      </c>
      <c r="M475">
        <v>0</v>
      </c>
      <c r="N475">
        <v>0</v>
      </c>
      <c r="O475">
        <v>0</v>
      </c>
      <c r="P475">
        <v>0</v>
      </c>
      <c r="Q475">
        <v>0</v>
      </c>
      <c r="R475">
        <v>6</v>
      </c>
      <c r="S475">
        <v>0</v>
      </c>
      <c r="T475">
        <v>1</v>
      </c>
      <c r="U475">
        <v>0</v>
      </c>
      <c r="V475">
        <v>18</v>
      </c>
      <c r="W475">
        <v>1</v>
      </c>
      <c r="X475">
        <v>0</v>
      </c>
      <c r="Y475">
        <v>0</v>
      </c>
      <c r="Z475">
        <v>0</v>
      </c>
      <c r="AA475">
        <f t="shared" si="289"/>
        <v>0</v>
      </c>
      <c r="AB475">
        <v>0</v>
      </c>
      <c r="AC475">
        <v>0</v>
      </c>
      <c r="AD475">
        <v>0</v>
      </c>
      <c r="AE475">
        <f t="shared" si="290"/>
        <v>0</v>
      </c>
      <c r="AF475">
        <v>0</v>
      </c>
      <c r="AG475">
        <v>0</v>
      </c>
      <c r="AH475">
        <v>0</v>
      </c>
      <c r="AI475">
        <f t="shared" ref="AI475" si="292">SUM($AF475+$AG475+$AH475)</f>
        <v>0</v>
      </c>
      <c r="AJ475">
        <v>0</v>
      </c>
      <c r="AK475">
        <v>0</v>
      </c>
      <c r="AL475">
        <v>0</v>
      </c>
      <c r="AM475">
        <f t="shared" si="291"/>
        <v>0</v>
      </c>
      <c r="AN475" s="8">
        <f t="shared" si="273"/>
        <v>1</v>
      </c>
      <c r="AO475" s="8">
        <f t="shared" si="272"/>
        <v>1</v>
      </c>
    </row>
    <row r="476" spans="1:41" ht="12.75" customHeight="1" x14ac:dyDescent="0.35">
      <c r="A476" s="6">
        <v>238</v>
      </c>
      <c r="B476" s="6">
        <v>365372</v>
      </c>
      <c r="C476" s="6" t="s">
        <v>30</v>
      </c>
      <c r="D476" s="6" t="s">
        <v>860</v>
      </c>
      <c r="E476" s="6" t="s">
        <v>887</v>
      </c>
      <c r="F476" s="9">
        <v>43766</v>
      </c>
      <c r="G476" s="6">
        <v>2</v>
      </c>
      <c r="H476" s="6">
        <v>3</v>
      </c>
      <c r="I476" s="6">
        <v>365</v>
      </c>
      <c r="J476" s="6">
        <v>372</v>
      </c>
      <c r="K476" s="6">
        <v>1</v>
      </c>
      <c r="L476" s="6">
        <v>1</v>
      </c>
      <c r="M476" s="6">
        <v>1</v>
      </c>
      <c r="N476" s="6">
        <v>0</v>
      </c>
      <c r="O476" s="6">
        <v>4</v>
      </c>
      <c r="P476" s="6">
        <v>4</v>
      </c>
      <c r="Q476">
        <v>0</v>
      </c>
      <c r="R476" s="6">
        <v>0</v>
      </c>
      <c r="S476" s="6">
        <v>0</v>
      </c>
      <c r="T476" s="6">
        <v>0</v>
      </c>
      <c r="U476" s="6">
        <v>17</v>
      </c>
      <c r="V476" s="6">
        <v>0</v>
      </c>
      <c r="W476" s="6">
        <v>1</v>
      </c>
      <c r="X476" s="6">
        <v>0</v>
      </c>
      <c r="Y476" s="6">
        <v>0</v>
      </c>
      <c r="Z476" s="6">
        <v>0</v>
      </c>
      <c r="AA476" s="6">
        <v>0</v>
      </c>
      <c r="AB476" s="6">
        <v>0</v>
      </c>
      <c r="AC476" s="6">
        <v>0</v>
      </c>
      <c r="AD476" s="6">
        <v>0</v>
      </c>
      <c r="AE476" s="6">
        <v>0</v>
      </c>
      <c r="AF476" s="6">
        <v>0</v>
      </c>
      <c r="AG476" s="6">
        <v>0</v>
      </c>
      <c r="AH476" s="6">
        <v>0</v>
      </c>
      <c r="AI476" s="6">
        <v>0</v>
      </c>
      <c r="AJ476" s="6">
        <v>0</v>
      </c>
      <c r="AK476" s="6">
        <v>0</v>
      </c>
      <c r="AL476" s="6">
        <v>0</v>
      </c>
      <c r="AM476" s="6">
        <v>0</v>
      </c>
      <c r="AN476" s="8">
        <f t="shared" si="273"/>
        <v>1</v>
      </c>
      <c r="AO476" s="8">
        <f t="shared" si="272"/>
        <v>0</v>
      </c>
    </row>
    <row r="477" spans="1:41" ht="12.75" customHeight="1" x14ac:dyDescent="0.35">
      <c r="A477" s="6">
        <v>238</v>
      </c>
      <c r="B477">
        <v>365372</v>
      </c>
      <c r="C477" s="6" t="s">
        <v>30</v>
      </c>
      <c r="D477" s="6" t="s">
        <v>860</v>
      </c>
      <c r="F477" s="9">
        <v>43767</v>
      </c>
      <c r="G477">
        <v>0</v>
      </c>
      <c r="H477">
        <v>0</v>
      </c>
      <c r="I477">
        <v>372</v>
      </c>
      <c r="J477">
        <v>365</v>
      </c>
      <c r="K477">
        <v>0</v>
      </c>
      <c r="L477">
        <v>0</v>
      </c>
      <c r="M477">
        <v>0</v>
      </c>
      <c r="N477">
        <v>0</v>
      </c>
      <c r="O477">
        <v>0</v>
      </c>
      <c r="P477">
        <v>0</v>
      </c>
      <c r="Q477">
        <v>0</v>
      </c>
      <c r="R477" s="6">
        <v>0</v>
      </c>
      <c r="S477" s="6">
        <v>0</v>
      </c>
      <c r="T477" s="6">
        <v>0</v>
      </c>
      <c r="U477" s="6">
        <v>17</v>
      </c>
      <c r="V477" s="6">
        <v>18</v>
      </c>
      <c r="W477" s="6">
        <v>2</v>
      </c>
      <c r="X477" s="6">
        <v>0</v>
      </c>
      <c r="Y477" s="6">
        <v>0</v>
      </c>
      <c r="Z477" s="6">
        <v>0</v>
      </c>
      <c r="AA477" s="6">
        <v>0</v>
      </c>
      <c r="AB477" s="6">
        <v>0</v>
      </c>
      <c r="AC477" s="6">
        <v>0</v>
      </c>
      <c r="AD477" s="6">
        <v>0</v>
      </c>
      <c r="AE477" s="6">
        <v>0</v>
      </c>
      <c r="AF477" s="6">
        <v>0</v>
      </c>
      <c r="AG477" s="6">
        <v>0</v>
      </c>
      <c r="AH477" s="6">
        <v>0</v>
      </c>
      <c r="AI477" s="6">
        <v>0</v>
      </c>
      <c r="AJ477" s="6">
        <v>0</v>
      </c>
      <c r="AK477" s="6">
        <v>0</v>
      </c>
      <c r="AL477" s="6">
        <v>0</v>
      </c>
      <c r="AM477" s="6">
        <v>0</v>
      </c>
      <c r="AN477" s="8">
        <f t="shared" si="273"/>
        <v>2</v>
      </c>
      <c r="AO477" s="8">
        <f t="shared" si="272"/>
        <v>0</v>
      </c>
    </row>
    <row r="478" spans="1:41" ht="12.75" customHeight="1" x14ac:dyDescent="0.35">
      <c r="A478" s="6">
        <v>239</v>
      </c>
      <c r="B478" s="6">
        <v>365640</v>
      </c>
      <c r="C478" s="6" t="s">
        <v>894</v>
      </c>
      <c r="D478" s="6" t="s">
        <v>895</v>
      </c>
      <c r="E478" s="6" t="s">
        <v>896</v>
      </c>
      <c r="F478" s="9">
        <v>42333.01</v>
      </c>
      <c r="G478" s="6">
        <v>2</v>
      </c>
      <c r="H478" s="6">
        <v>1</v>
      </c>
      <c r="I478" s="6">
        <v>365</v>
      </c>
      <c r="J478" s="6">
        <v>640</v>
      </c>
      <c r="K478" s="6">
        <v>1</v>
      </c>
      <c r="L478" s="6">
        <v>0</v>
      </c>
      <c r="M478" s="6">
        <v>1</v>
      </c>
      <c r="N478" s="6">
        <v>0</v>
      </c>
      <c r="O478" s="6">
        <v>1</v>
      </c>
      <c r="P478" s="6">
        <v>2</v>
      </c>
      <c r="Q478">
        <v>0</v>
      </c>
      <c r="R478">
        <v>6</v>
      </c>
      <c r="S478">
        <v>5</v>
      </c>
      <c r="T478">
        <v>2</v>
      </c>
      <c r="U478">
        <v>0</v>
      </c>
      <c r="V478">
        <v>18</v>
      </c>
      <c r="W478">
        <v>1</v>
      </c>
      <c r="X478">
        <v>0</v>
      </c>
      <c r="Y478">
        <v>0</v>
      </c>
      <c r="Z478">
        <v>2</v>
      </c>
      <c r="AA478">
        <v>1</v>
      </c>
      <c r="AB478">
        <v>0</v>
      </c>
      <c r="AC478">
        <v>0</v>
      </c>
      <c r="AD478">
        <v>0</v>
      </c>
      <c r="AE478">
        <f t="shared" ref="AE478" si="293">SUM($AB478+$AC478+$AD478)</f>
        <v>0</v>
      </c>
      <c r="AF478">
        <v>3</v>
      </c>
      <c r="AG478">
        <v>2.8</v>
      </c>
      <c r="AH478">
        <v>0.1</v>
      </c>
      <c r="AI478">
        <v>3</v>
      </c>
      <c r="AJ478">
        <v>0</v>
      </c>
      <c r="AK478">
        <v>0</v>
      </c>
      <c r="AL478">
        <v>0</v>
      </c>
      <c r="AM478">
        <f t="shared" ref="AM478:AM485" si="294">SUM($AJ478+$AK478+$AL478)</f>
        <v>0</v>
      </c>
      <c r="AN478" s="8">
        <f t="shared" si="273"/>
        <v>1</v>
      </c>
      <c r="AO478" s="8">
        <f t="shared" si="272"/>
        <v>6</v>
      </c>
    </row>
    <row r="479" spans="1:41" customFormat="1" x14ac:dyDescent="0.35">
      <c r="A479">
        <v>239</v>
      </c>
      <c r="B479">
        <v>365640</v>
      </c>
      <c r="C479" t="s">
        <v>894</v>
      </c>
      <c r="D479" t="s">
        <v>895</v>
      </c>
      <c r="E479" t="s">
        <v>906</v>
      </c>
      <c r="F479" s="7">
        <v>40725</v>
      </c>
      <c r="G479">
        <v>2</v>
      </c>
      <c r="H479">
        <v>1</v>
      </c>
      <c r="I479">
        <v>640</v>
      </c>
      <c r="J479">
        <v>365</v>
      </c>
      <c r="K479">
        <v>1</v>
      </c>
      <c r="L479">
        <v>0</v>
      </c>
      <c r="M479">
        <v>1</v>
      </c>
      <c r="N479">
        <v>0</v>
      </c>
      <c r="O479">
        <v>1</v>
      </c>
      <c r="P479">
        <v>2</v>
      </c>
      <c r="Q479">
        <v>0</v>
      </c>
      <c r="R479">
        <v>6</v>
      </c>
      <c r="S479">
        <v>5</v>
      </c>
      <c r="T479">
        <v>2</v>
      </c>
      <c r="U479">
        <v>17</v>
      </c>
      <c r="V479">
        <v>18</v>
      </c>
      <c r="W479">
        <v>2</v>
      </c>
      <c r="X479">
        <v>0</v>
      </c>
      <c r="Y479">
        <v>0</v>
      </c>
      <c r="Z479">
        <v>2</v>
      </c>
      <c r="AA479">
        <v>1</v>
      </c>
      <c r="AB479">
        <v>16.399999999999999</v>
      </c>
      <c r="AC479">
        <v>0</v>
      </c>
      <c r="AD479">
        <v>0</v>
      </c>
      <c r="AE479">
        <v>1</v>
      </c>
      <c r="AF479">
        <v>0</v>
      </c>
      <c r="AG479">
        <v>0</v>
      </c>
      <c r="AH479">
        <v>0.1</v>
      </c>
      <c r="AI479">
        <v>1</v>
      </c>
      <c r="AJ479">
        <v>0</v>
      </c>
      <c r="AK479">
        <v>0</v>
      </c>
      <c r="AL479">
        <v>0</v>
      </c>
      <c r="AM479">
        <f t="shared" si="294"/>
        <v>0</v>
      </c>
      <c r="AN479" s="8">
        <f t="shared" si="273"/>
        <v>3</v>
      </c>
      <c r="AO479" s="8">
        <f t="shared" si="272"/>
        <v>4</v>
      </c>
    </row>
    <row r="480" spans="1:41" ht="12.75" customHeight="1" x14ac:dyDescent="0.35">
      <c r="A480" s="6">
        <v>240</v>
      </c>
      <c r="B480" s="6">
        <v>365640</v>
      </c>
      <c r="C480" s="6" t="s">
        <v>30</v>
      </c>
      <c r="D480" s="6" t="s">
        <v>895</v>
      </c>
      <c r="E480" s="6" t="s">
        <v>900</v>
      </c>
      <c r="F480" s="9">
        <v>42333.02</v>
      </c>
      <c r="G480" s="6">
        <v>2</v>
      </c>
      <c r="H480" s="6">
        <v>2</v>
      </c>
      <c r="I480" s="6">
        <v>365</v>
      </c>
      <c r="J480" s="6">
        <v>640</v>
      </c>
      <c r="K480" s="6">
        <v>1</v>
      </c>
      <c r="L480" s="6">
        <v>0</v>
      </c>
      <c r="M480" s="6">
        <v>1</v>
      </c>
      <c r="N480" s="6">
        <v>0</v>
      </c>
      <c r="O480" s="6">
        <v>1</v>
      </c>
      <c r="P480" s="6">
        <v>2</v>
      </c>
      <c r="Q480">
        <v>1</v>
      </c>
      <c r="R480">
        <v>6</v>
      </c>
      <c r="S480">
        <v>5</v>
      </c>
      <c r="T480">
        <v>2</v>
      </c>
      <c r="U480">
        <v>0</v>
      </c>
      <c r="V480">
        <v>18</v>
      </c>
      <c r="W480">
        <v>1</v>
      </c>
      <c r="X480">
        <v>0</v>
      </c>
      <c r="Y480">
        <v>0</v>
      </c>
      <c r="Z480">
        <v>2</v>
      </c>
      <c r="AA480">
        <v>1</v>
      </c>
      <c r="AB480">
        <v>0</v>
      </c>
      <c r="AC480">
        <v>0</v>
      </c>
      <c r="AD480">
        <v>0</v>
      </c>
      <c r="AE480">
        <f t="shared" ref="AE480" si="295">SUM($AB480+$AC480+$AD480)</f>
        <v>0</v>
      </c>
      <c r="AF480">
        <v>3</v>
      </c>
      <c r="AG480">
        <v>2.8</v>
      </c>
      <c r="AH480">
        <v>0.1</v>
      </c>
      <c r="AI480">
        <v>3</v>
      </c>
      <c r="AJ480">
        <v>0</v>
      </c>
      <c r="AK480">
        <v>0</v>
      </c>
      <c r="AL480">
        <v>0</v>
      </c>
      <c r="AM480">
        <f t="shared" si="294"/>
        <v>0</v>
      </c>
      <c r="AN480" s="8">
        <f t="shared" si="273"/>
        <v>1</v>
      </c>
      <c r="AO480" s="8">
        <f t="shared" si="272"/>
        <v>6</v>
      </c>
    </row>
    <row r="481" spans="1:41" customFormat="1" x14ac:dyDescent="0.35">
      <c r="A481">
        <v>240</v>
      </c>
      <c r="B481">
        <v>365640</v>
      </c>
      <c r="C481" t="s">
        <v>894</v>
      </c>
      <c r="D481" t="s">
        <v>895</v>
      </c>
      <c r="E481" t="s">
        <v>902</v>
      </c>
      <c r="F481" s="7">
        <v>40940</v>
      </c>
      <c r="G481">
        <v>3</v>
      </c>
      <c r="H481">
        <v>3</v>
      </c>
      <c r="I481">
        <v>640</v>
      </c>
      <c r="J481">
        <v>365</v>
      </c>
      <c r="K481">
        <v>2</v>
      </c>
      <c r="L481">
        <v>1</v>
      </c>
      <c r="M481">
        <v>1</v>
      </c>
      <c r="N481">
        <v>0</v>
      </c>
      <c r="O481">
        <v>2</v>
      </c>
      <c r="P481">
        <v>3</v>
      </c>
      <c r="Q481">
        <v>1</v>
      </c>
      <c r="R481">
        <v>6</v>
      </c>
      <c r="S481">
        <v>5</v>
      </c>
      <c r="T481">
        <v>2</v>
      </c>
      <c r="U481">
        <v>17</v>
      </c>
      <c r="V481">
        <v>18</v>
      </c>
      <c r="W481">
        <v>2</v>
      </c>
      <c r="X481">
        <v>0</v>
      </c>
      <c r="Y481">
        <v>0</v>
      </c>
      <c r="Z481">
        <v>2</v>
      </c>
      <c r="AA481">
        <v>1</v>
      </c>
      <c r="AB481">
        <v>16.399999999999999</v>
      </c>
      <c r="AC481">
        <v>0</v>
      </c>
      <c r="AD481">
        <v>0</v>
      </c>
      <c r="AE481">
        <v>1</v>
      </c>
      <c r="AF481">
        <v>0</v>
      </c>
      <c r="AG481">
        <v>0</v>
      </c>
      <c r="AH481">
        <v>0.1</v>
      </c>
      <c r="AI481">
        <v>1</v>
      </c>
      <c r="AJ481">
        <v>0</v>
      </c>
      <c r="AK481">
        <v>0</v>
      </c>
      <c r="AL481">
        <v>0</v>
      </c>
      <c r="AM481">
        <f t="shared" si="294"/>
        <v>0</v>
      </c>
      <c r="AN481" s="8">
        <f t="shared" si="273"/>
        <v>3</v>
      </c>
      <c r="AO481" s="8">
        <f t="shared" si="272"/>
        <v>4</v>
      </c>
    </row>
    <row r="482" spans="1:41" ht="12.75" customHeight="1" x14ac:dyDescent="0.35">
      <c r="A482" s="6">
        <v>241</v>
      </c>
      <c r="B482" s="6">
        <v>365640</v>
      </c>
      <c r="C482" s="6" t="s">
        <v>894</v>
      </c>
      <c r="D482" s="6" t="s">
        <v>895</v>
      </c>
      <c r="E482" s="6" t="s">
        <v>902</v>
      </c>
      <c r="F482" s="9">
        <v>42370.01</v>
      </c>
      <c r="G482" s="6">
        <v>3</v>
      </c>
      <c r="H482" s="6">
        <v>3</v>
      </c>
      <c r="I482" s="6">
        <v>640</v>
      </c>
      <c r="J482" s="6">
        <v>365</v>
      </c>
      <c r="K482" s="6">
        <v>2</v>
      </c>
      <c r="L482" s="6">
        <v>1</v>
      </c>
      <c r="M482" s="6">
        <v>1</v>
      </c>
      <c r="N482" s="6">
        <v>0</v>
      </c>
      <c r="O482" s="6">
        <v>2</v>
      </c>
      <c r="P482" s="6">
        <v>3</v>
      </c>
      <c r="Q482">
        <v>1</v>
      </c>
      <c r="R482">
        <v>6</v>
      </c>
      <c r="S482">
        <v>5</v>
      </c>
      <c r="T482">
        <v>2</v>
      </c>
      <c r="U482">
        <v>17</v>
      </c>
      <c r="V482">
        <v>18</v>
      </c>
      <c r="W482">
        <v>2</v>
      </c>
      <c r="X482">
        <v>0</v>
      </c>
      <c r="Y482">
        <v>0</v>
      </c>
      <c r="Z482">
        <v>2</v>
      </c>
      <c r="AA482">
        <v>1</v>
      </c>
      <c r="AB482">
        <v>16.399999999999999</v>
      </c>
      <c r="AC482">
        <v>0</v>
      </c>
      <c r="AD482">
        <v>0</v>
      </c>
      <c r="AE482">
        <v>1</v>
      </c>
      <c r="AF482">
        <v>0</v>
      </c>
      <c r="AG482">
        <v>0</v>
      </c>
      <c r="AH482">
        <v>0.1</v>
      </c>
      <c r="AI482">
        <v>1</v>
      </c>
      <c r="AJ482">
        <v>0</v>
      </c>
      <c r="AK482">
        <v>0</v>
      </c>
      <c r="AL482">
        <v>0</v>
      </c>
      <c r="AM482">
        <f t="shared" si="294"/>
        <v>0</v>
      </c>
      <c r="AN482" s="8">
        <f t="shared" si="273"/>
        <v>3</v>
      </c>
      <c r="AO482" s="8">
        <f t="shared" si="272"/>
        <v>4</v>
      </c>
    </row>
    <row r="483" spans="1:41" customFormat="1" x14ac:dyDescent="0.35">
      <c r="A483">
        <v>241</v>
      </c>
      <c r="B483">
        <v>365640</v>
      </c>
      <c r="C483" t="s">
        <v>894</v>
      </c>
      <c r="D483" t="s">
        <v>895</v>
      </c>
      <c r="E483" t="s">
        <v>1562</v>
      </c>
      <c r="F483" s="7">
        <v>41353</v>
      </c>
      <c r="G483">
        <v>0</v>
      </c>
      <c r="H483">
        <v>0</v>
      </c>
      <c r="I483">
        <v>365</v>
      </c>
      <c r="J483">
        <v>640</v>
      </c>
      <c r="K483">
        <v>0</v>
      </c>
      <c r="L483">
        <v>0</v>
      </c>
      <c r="M483">
        <v>0</v>
      </c>
      <c r="N483">
        <v>0</v>
      </c>
      <c r="O483">
        <v>0</v>
      </c>
      <c r="P483">
        <v>2</v>
      </c>
      <c r="Q483">
        <v>0</v>
      </c>
      <c r="R483">
        <v>6</v>
      </c>
      <c r="S483">
        <v>5</v>
      </c>
      <c r="T483">
        <v>2</v>
      </c>
      <c r="U483">
        <v>0</v>
      </c>
      <c r="V483">
        <v>18</v>
      </c>
      <c r="W483">
        <v>1</v>
      </c>
      <c r="X483">
        <v>0</v>
      </c>
      <c r="Y483">
        <v>0</v>
      </c>
      <c r="Z483">
        <v>2</v>
      </c>
      <c r="AA483">
        <v>1</v>
      </c>
      <c r="AB483">
        <v>0</v>
      </c>
      <c r="AC483">
        <v>0</v>
      </c>
      <c r="AD483">
        <v>0</v>
      </c>
      <c r="AE483">
        <f t="shared" ref="AE483" si="296">SUM($AB483+$AC483+$AD483)</f>
        <v>0</v>
      </c>
      <c r="AF483">
        <v>3</v>
      </c>
      <c r="AG483">
        <v>2.8</v>
      </c>
      <c r="AH483">
        <v>0.1</v>
      </c>
      <c r="AI483">
        <v>3</v>
      </c>
      <c r="AJ483">
        <v>0</v>
      </c>
      <c r="AK483">
        <v>0</v>
      </c>
      <c r="AL483">
        <v>0</v>
      </c>
      <c r="AM483">
        <f t="shared" si="294"/>
        <v>0</v>
      </c>
      <c r="AN483" s="8">
        <f t="shared" si="273"/>
        <v>1</v>
      </c>
      <c r="AO483" s="8">
        <f t="shared" si="272"/>
        <v>6</v>
      </c>
    </row>
    <row r="484" spans="1:41" ht="12.75" customHeight="1" x14ac:dyDescent="0.35">
      <c r="A484" s="6">
        <v>242</v>
      </c>
      <c r="B484" s="6">
        <v>365640</v>
      </c>
      <c r="C484" s="6" t="s">
        <v>30</v>
      </c>
      <c r="D484" s="6" t="s">
        <v>895</v>
      </c>
      <c r="E484" s="6" t="s">
        <v>906</v>
      </c>
      <c r="F484" s="9">
        <v>42370.02</v>
      </c>
      <c r="G484" s="6">
        <v>2</v>
      </c>
      <c r="H484" s="6">
        <v>1</v>
      </c>
      <c r="I484" s="6">
        <v>640</v>
      </c>
      <c r="J484" s="6">
        <v>365</v>
      </c>
      <c r="K484" s="6">
        <v>1</v>
      </c>
      <c r="L484" s="6">
        <v>0</v>
      </c>
      <c r="M484" s="6">
        <v>1</v>
      </c>
      <c r="N484" s="6">
        <v>0</v>
      </c>
      <c r="O484" s="6">
        <v>1</v>
      </c>
      <c r="P484" s="6">
        <v>2</v>
      </c>
      <c r="Q484">
        <v>0</v>
      </c>
      <c r="R484">
        <v>6</v>
      </c>
      <c r="S484">
        <v>5</v>
      </c>
      <c r="T484">
        <v>2</v>
      </c>
      <c r="U484">
        <v>17</v>
      </c>
      <c r="V484">
        <v>18</v>
      </c>
      <c r="W484">
        <v>2</v>
      </c>
      <c r="X484">
        <v>0</v>
      </c>
      <c r="Y484">
        <v>0</v>
      </c>
      <c r="Z484">
        <v>2</v>
      </c>
      <c r="AA484">
        <v>1</v>
      </c>
      <c r="AB484">
        <v>16.399999999999999</v>
      </c>
      <c r="AC484">
        <v>0</v>
      </c>
      <c r="AD484">
        <v>0</v>
      </c>
      <c r="AE484">
        <v>1</v>
      </c>
      <c r="AF484">
        <v>0</v>
      </c>
      <c r="AG484">
        <v>0</v>
      </c>
      <c r="AH484">
        <v>0.1</v>
      </c>
      <c r="AI484">
        <v>1</v>
      </c>
      <c r="AJ484">
        <v>0</v>
      </c>
      <c r="AK484">
        <v>0</v>
      </c>
      <c r="AL484">
        <v>0</v>
      </c>
      <c r="AM484">
        <f t="shared" si="294"/>
        <v>0</v>
      </c>
      <c r="AN484" s="8">
        <f t="shared" si="273"/>
        <v>3</v>
      </c>
      <c r="AO484" s="8">
        <f t="shared" si="272"/>
        <v>4</v>
      </c>
    </row>
    <row r="485" spans="1:41" customFormat="1" x14ac:dyDescent="0.35">
      <c r="A485">
        <v>242</v>
      </c>
      <c r="B485">
        <v>365640</v>
      </c>
      <c r="C485" t="s">
        <v>894</v>
      </c>
      <c r="D485" t="s">
        <v>895</v>
      </c>
      <c r="E485" t="s">
        <v>1562</v>
      </c>
      <c r="F485" s="7">
        <v>41396</v>
      </c>
      <c r="G485">
        <v>0</v>
      </c>
      <c r="H485">
        <v>0</v>
      </c>
      <c r="I485">
        <v>365</v>
      </c>
      <c r="J485">
        <v>640</v>
      </c>
      <c r="K485">
        <v>0</v>
      </c>
      <c r="L485">
        <v>0</v>
      </c>
      <c r="M485">
        <v>0</v>
      </c>
      <c r="N485">
        <v>0</v>
      </c>
      <c r="O485">
        <v>0</v>
      </c>
      <c r="P485">
        <v>2</v>
      </c>
      <c r="Q485">
        <v>0</v>
      </c>
      <c r="R485">
        <v>6</v>
      </c>
      <c r="S485">
        <v>5</v>
      </c>
      <c r="T485">
        <v>2</v>
      </c>
      <c r="U485">
        <v>0</v>
      </c>
      <c r="V485">
        <v>18</v>
      </c>
      <c r="W485">
        <v>1</v>
      </c>
      <c r="X485">
        <v>0</v>
      </c>
      <c r="Y485">
        <v>0</v>
      </c>
      <c r="Z485">
        <v>2</v>
      </c>
      <c r="AA485">
        <v>1</v>
      </c>
      <c r="AB485">
        <v>0</v>
      </c>
      <c r="AC485">
        <v>0</v>
      </c>
      <c r="AD485">
        <v>0</v>
      </c>
      <c r="AE485">
        <f t="shared" ref="AE485" si="297">SUM($AB485+$AC485+$AD485)</f>
        <v>0</v>
      </c>
      <c r="AF485">
        <v>3</v>
      </c>
      <c r="AG485">
        <v>2.8</v>
      </c>
      <c r="AH485">
        <v>0.1</v>
      </c>
      <c r="AI485">
        <v>3</v>
      </c>
      <c r="AJ485">
        <v>0</v>
      </c>
      <c r="AK485">
        <v>0</v>
      </c>
      <c r="AL485">
        <v>0</v>
      </c>
      <c r="AM485">
        <f t="shared" si="294"/>
        <v>0</v>
      </c>
      <c r="AN485" s="8">
        <f t="shared" si="273"/>
        <v>1</v>
      </c>
      <c r="AO485" s="8">
        <f t="shared" si="272"/>
        <v>6</v>
      </c>
    </row>
    <row r="486" spans="1:41" ht="12.75" customHeight="1" x14ac:dyDescent="0.35">
      <c r="A486" s="6">
        <v>243</v>
      </c>
      <c r="B486" s="6">
        <v>365732</v>
      </c>
      <c r="C486" s="6" t="s">
        <v>30</v>
      </c>
      <c r="D486" s="6" t="s">
        <v>909</v>
      </c>
      <c r="E486" s="6" t="s">
        <v>910</v>
      </c>
      <c r="F486" s="9">
        <v>43070</v>
      </c>
      <c r="G486" s="6">
        <v>2</v>
      </c>
      <c r="H486" s="6">
        <v>1</v>
      </c>
      <c r="I486" s="6">
        <v>365</v>
      </c>
      <c r="J486" s="6">
        <v>732</v>
      </c>
      <c r="K486" s="6">
        <v>1</v>
      </c>
      <c r="L486" s="6">
        <v>1</v>
      </c>
      <c r="M486" s="6">
        <v>1</v>
      </c>
      <c r="N486" s="6">
        <v>0</v>
      </c>
      <c r="O486" s="6">
        <v>1</v>
      </c>
      <c r="P486" s="6">
        <v>2</v>
      </c>
      <c r="Q486">
        <v>0</v>
      </c>
      <c r="R486" s="6">
        <v>0</v>
      </c>
      <c r="S486" s="6">
        <v>0</v>
      </c>
      <c r="T486" s="6">
        <v>0</v>
      </c>
      <c r="U486" s="6">
        <v>0</v>
      </c>
      <c r="V486" s="6">
        <v>18</v>
      </c>
      <c r="W486" s="6">
        <v>1</v>
      </c>
      <c r="X486" s="6">
        <v>0</v>
      </c>
      <c r="Y486" s="6">
        <v>0</v>
      </c>
      <c r="Z486" s="6">
        <v>0</v>
      </c>
      <c r="AA486" s="6">
        <v>0</v>
      </c>
      <c r="AB486" s="6">
        <v>0</v>
      </c>
      <c r="AC486" s="6">
        <v>0</v>
      </c>
      <c r="AD486" s="6">
        <v>0</v>
      </c>
      <c r="AE486" s="6">
        <v>0</v>
      </c>
      <c r="AF486" s="6">
        <v>0</v>
      </c>
      <c r="AG486" s="6">
        <v>0</v>
      </c>
      <c r="AH486" s="6">
        <v>0</v>
      </c>
      <c r="AI486" s="6">
        <v>0</v>
      </c>
      <c r="AJ486" s="6">
        <v>0</v>
      </c>
      <c r="AK486" s="6">
        <v>0</v>
      </c>
      <c r="AL486" s="6">
        <v>0</v>
      </c>
      <c r="AM486" s="6">
        <v>0</v>
      </c>
      <c r="AN486" s="8">
        <f t="shared" si="273"/>
        <v>1</v>
      </c>
      <c r="AO486" s="8">
        <f t="shared" si="272"/>
        <v>0</v>
      </c>
    </row>
    <row r="487" spans="1:41" ht="12.75" customHeight="1" x14ac:dyDescent="0.35">
      <c r="A487" s="6">
        <v>243</v>
      </c>
      <c r="B487" s="6">
        <v>365732</v>
      </c>
      <c r="C487" s="6" t="s">
        <v>30</v>
      </c>
      <c r="D487" s="6" t="s">
        <v>909</v>
      </c>
      <c r="F487" s="9">
        <v>43071</v>
      </c>
      <c r="G487" s="6">
        <v>0</v>
      </c>
      <c r="H487" s="6">
        <v>0</v>
      </c>
      <c r="I487" s="6">
        <v>732</v>
      </c>
      <c r="J487" s="6">
        <v>365</v>
      </c>
      <c r="K487" s="6">
        <v>0</v>
      </c>
      <c r="L487" s="6">
        <v>0</v>
      </c>
      <c r="M487" s="6">
        <v>0</v>
      </c>
      <c r="N487" s="6">
        <v>0</v>
      </c>
      <c r="O487" s="6">
        <v>0</v>
      </c>
      <c r="P487" s="6">
        <v>0</v>
      </c>
      <c r="Q487">
        <v>0</v>
      </c>
      <c r="R487" s="6">
        <v>6</v>
      </c>
      <c r="S487" s="6">
        <v>0</v>
      </c>
      <c r="T487" s="6">
        <v>1</v>
      </c>
      <c r="U487" s="6">
        <v>0</v>
      </c>
      <c r="V487" s="6">
        <v>18</v>
      </c>
      <c r="W487" s="6">
        <v>1</v>
      </c>
      <c r="X487" s="6">
        <v>0</v>
      </c>
      <c r="Y487" s="6">
        <v>0</v>
      </c>
      <c r="Z487" s="6">
        <v>0</v>
      </c>
      <c r="AA487" s="6">
        <v>0</v>
      </c>
      <c r="AB487" s="6">
        <v>0</v>
      </c>
      <c r="AC487" s="6">
        <v>0</v>
      </c>
      <c r="AD487" s="6">
        <v>0</v>
      </c>
      <c r="AE487" s="6">
        <v>0</v>
      </c>
      <c r="AF487" s="6">
        <v>0</v>
      </c>
      <c r="AG487" s="6">
        <v>0</v>
      </c>
      <c r="AH487" s="6">
        <v>0</v>
      </c>
      <c r="AI487" s="6">
        <v>0</v>
      </c>
      <c r="AJ487" s="6">
        <v>0</v>
      </c>
      <c r="AK487" s="6">
        <v>0</v>
      </c>
      <c r="AL487" s="6">
        <v>0</v>
      </c>
      <c r="AM487" s="6">
        <v>0</v>
      </c>
      <c r="AN487" s="8">
        <f t="shared" si="273"/>
        <v>1</v>
      </c>
      <c r="AO487" s="8">
        <f t="shared" si="272"/>
        <v>1</v>
      </c>
    </row>
    <row r="488" spans="1:41" ht="12.75" customHeight="1" x14ac:dyDescent="0.35">
      <c r="A488" s="6">
        <v>244</v>
      </c>
      <c r="B488" s="6">
        <v>630640</v>
      </c>
      <c r="C488" s="6" t="s">
        <v>212</v>
      </c>
      <c r="D488" s="6" t="s">
        <v>895</v>
      </c>
      <c r="E488" s="6" t="s">
        <v>914</v>
      </c>
      <c r="F488" s="9">
        <v>41764.019999999997</v>
      </c>
      <c r="G488" s="6">
        <v>3</v>
      </c>
      <c r="H488" s="6">
        <v>1</v>
      </c>
      <c r="I488" s="6">
        <v>630</v>
      </c>
      <c r="J488" s="6">
        <v>640</v>
      </c>
      <c r="K488" s="6">
        <v>3</v>
      </c>
      <c r="L488" s="6">
        <v>0</v>
      </c>
      <c r="M488" s="6">
        <v>1</v>
      </c>
      <c r="N488" s="6">
        <v>0</v>
      </c>
      <c r="O488" s="6">
        <v>2</v>
      </c>
      <c r="P488" s="6">
        <v>3</v>
      </c>
      <c r="Q488">
        <v>0</v>
      </c>
      <c r="R488">
        <v>0</v>
      </c>
      <c r="S488">
        <v>0</v>
      </c>
      <c r="T488">
        <f t="shared" ref="T488:T489" si="298">SUM($R488+$S488)</f>
        <v>0</v>
      </c>
      <c r="U488">
        <v>17</v>
      </c>
      <c r="V488">
        <v>18</v>
      </c>
      <c r="W488">
        <v>2</v>
      </c>
      <c r="X488">
        <v>0</v>
      </c>
      <c r="Y488">
        <v>0</v>
      </c>
      <c r="Z488">
        <v>0</v>
      </c>
      <c r="AA488">
        <f t="shared" ref="AA488:AA491" si="299">SUM($X488+$Y488+$Z488)</f>
        <v>0</v>
      </c>
      <c r="AB488">
        <v>16.399999999999999</v>
      </c>
      <c r="AC488">
        <v>0</v>
      </c>
      <c r="AD488">
        <v>17.399999999999999</v>
      </c>
      <c r="AE488">
        <v>2</v>
      </c>
      <c r="AF488">
        <v>0</v>
      </c>
      <c r="AG488">
        <v>2.8</v>
      </c>
      <c r="AH488">
        <v>0</v>
      </c>
      <c r="AI488">
        <v>1</v>
      </c>
      <c r="AJ488">
        <v>0</v>
      </c>
      <c r="AK488">
        <v>0</v>
      </c>
      <c r="AL488">
        <v>0</v>
      </c>
      <c r="AM488">
        <f t="shared" ref="AM488:AM489" si="300">SUM($AJ488+$AK488+$AL488)</f>
        <v>0</v>
      </c>
      <c r="AN488" s="8">
        <f t="shared" si="273"/>
        <v>4</v>
      </c>
      <c r="AO488" s="8">
        <f t="shared" si="272"/>
        <v>1</v>
      </c>
    </row>
    <row r="489" spans="1:41" customFormat="1" x14ac:dyDescent="0.35">
      <c r="A489">
        <v>244</v>
      </c>
      <c r="B489">
        <v>630640</v>
      </c>
      <c r="C489" t="s">
        <v>212</v>
      </c>
      <c r="D489" t="s">
        <v>895</v>
      </c>
      <c r="E489" t="s">
        <v>1562</v>
      </c>
      <c r="F489" s="7">
        <v>41568</v>
      </c>
      <c r="G489">
        <v>0</v>
      </c>
      <c r="H489">
        <v>0</v>
      </c>
      <c r="I489">
        <v>640</v>
      </c>
      <c r="J489">
        <v>630</v>
      </c>
      <c r="K489">
        <v>0</v>
      </c>
      <c r="L489">
        <v>0</v>
      </c>
      <c r="M489">
        <v>0</v>
      </c>
      <c r="N489">
        <v>0</v>
      </c>
      <c r="O489">
        <v>0</v>
      </c>
      <c r="P489">
        <v>0</v>
      </c>
      <c r="Q489">
        <v>0</v>
      </c>
      <c r="R489">
        <v>0</v>
      </c>
      <c r="S489">
        <v>0</v>
      </c>
      <c r="T489">
        <f t="shared" si="298"/>
        <v>0</v>
      </c>
      <c r="U489">
        <v>0</v>
      </c>
      <c r="V489">
        <v>0</v>
      </c>
      <c r="W489">
        <f t="shared" ref="W489" si="301">SUM($U489, $V489)</f>
        <v>0</v>
      </c>
      <c r="X489">
        <v>0</v>
      </c>
      <c r="Y489">
        <v>0</v>
      </c>
      <c r="Z489">
        <v>0</v>
      </c>
      <c r="AA489">
        <f t="shared" si="299"/>
        <v>0</v>
      </c>
      <c r="AB489">
        <v>0</v>
      </c>
      <c r="AC489">
        <v>0</v>
      </c>
      <c r="AD489">
        <v>0</v>
      </c>
      <c r="AE489">
        <f t="shared" ref="AE489:AE491" si="302">SUM($AB489+$AC489+$AD489)</f>
        <v>0</v>
      </c>
      <c r="AF489">
        <v>0</v>
      </c>
      <c r="AG489">
        <v>0</v>
      </c>
      <c r="AH489">
        <v>0</v>
      </c>
      <c r="AI489">
        <f t="shared" ref="AI489:AI491" si="303">SUM($AF489+$AG489+$AH489)</f>
        <v>0</v>
      </c>
      <c r="AJ489">
        <v>0</v>
      </c>
      <c r="AK489">
        <v>0</v>
      </c>
      <c r="AL489">
        <v>0</v>
      </c>
      <c r="AM489">
        <f t="shared" si="300"/>
        <v>0</v>
      </c>
      <c r="AN489" s="8">
        <f t="shared" si="273"/>
        <v>0</v>
      </c>
      <c r="AO489" s="8">
        <f t="shared" si="272"/>
        <v>0</v>
      </c>
    </row>
    <row r="490" spans="1:41" ht="12.75" customHeight="1" x14ac:dyDescent="0.35">
      <c r="A490" s="6">
        <v>245</v>
      </c>
      <c r="B490" s="6">
        <v>630640</v>
      </c>
      <c r="C490" s="6" t="s">
        <v>212</v>
      </c>
      <c r="D490" s="6" t="s">
        <v>895</v>
      </c>
      <c r="E490" s="6" t="s">
        <v>918</v>
      </c>
      <c r="F490" s="9">
        <v>42339.03</v>
      </c>
      <c r="G490" s="6">
        <v>3</v>
      </c>
      <c r="H490" s="6">
        <v>2</v>
      </c>
      <c r="I490" s="6">
        <v>630</v>
      </c>
      <c r="J490" s="6">
        <v>640</v>
      </c>
      <c r="K490" s="6">
        <v>3</v>
      </c>
      <c r="L490" s="6">
        <v>0</v>
      </c>
      <c r="M490" s="6">
        <v>1</v>
      </c>
      <c r="N490" s="6">
        <v>0</v>
      </c>
      <c r="O490" s="6">
        <v>2</v>
      </c>
      <c r="P490" s="6">
        <v>3</v>
      </c>
      <c r="Q490">
        <v>0</v>
      </c>
      <c r="R490">
        <v>6</v>
      </c>
      <c r="S490">
        <v>0</v>
      </c>
      <c r="T490">
        <v>1</v>
      </c>
      <c r="U490">
        <v>17</v>
      </c>
      <c r="V490">
        <v>18</v>
      </c>
      <c r="W490">
        <v>2</v>
      </c>
      <c r="X490">
        <v>0</v>
      </c>
      <c r="Y490">
        <v>0</v>
      </c>
      <c r="Z490">
        <v>0</v>
      </c>
      <c r="AA490">
        <f t="shared" si="299"/>
        <v>0</v>
      </c>
      <c r="AB490">
        <v>0</v>
      </c>
      <c r="AC490">
        <v>0</v>
      </c>
      <c r="AD490">
        <v>0</v>
      </c>
      <c r="AE490">
        <f t="shared" si="302"/>
        <v>0</v>
      </c>
      <c r="AF490">
        <v>0</v>
      </c>
      <c r="AG490">
        <v>0</v>
      </c>
      <c r="AH490">
        <v>0</v>
      </c>
      <c r="AI490">
        <f t="shared" si="303"/>
        <v>0</v>
      </c>
      <c r="AJ490">
        <v>0</v>
      </c>
      <c r="AK490">
        <v>17.399999999999999</v>
      </c>
      <c r="AL490">
        <v>0</v>
      </c>
      <c r="AM490">
        <v>1</v>
      </c>
      <c r="AN490" s="8">
        <f t="shared" si="273"/>
        <v>3</v>
      </c>
      <c r="AO490" s="8">
        <f t="shared" si="272"/>
        <v>1</v>
      </c>
    </row>
    <row r="491" spans="1:41" customFormat="1" x14ac:dyDescent="0.35">
      <c r="A491">
        <v>245</v>
      </c>
      <c r="B491">
        <v>630640</v>
      </c>
      <c r="C491" t="s">
        <v>212</v>
      </c>
      <c r="D491" t="s">
        <v>895</v>
      </c>
      <c r="E491" t="s">
        <v>1562</v>
      </c>
      <c r="F491" s="7">
        <v>41827</v>
      </c>
      <c r="G491">
        <v>0</v>
      </c>
      <c r="H491">
        <v>0</v>
      </c>
      <c r="I491">
        <v>640</v>
      </c>
      <c r="J491">
        <v>630</v>
      </c>
      <c r="K491">
        <v>0</v>
      </c>
      <c r="L491">
        <v>0</v>
      </c>
      <c r="M491">
        <v>0</v>
      </c>
      <c r="N491">
        <v>0</v>
      </c>
      <c r="O491">
        <v>0</v>
      </c>
      <c r="P491">
        <v>0</v>
      </c>
      <c r="Q491">
        <v>0</v>
      </c>
      <c r="R491">
        <v>6</v>
      </c>
      <c r="S491">
        <v>0</v>
      </c>
      <c r="T491">
        <v>1</v>
      </c>
      <c r="U491">
        <v>17</v>
      </c>
      <c r="V491">
        <v>18</v>
      </c>
      <c r="W491">
        <v>2</v>
      </c>
      <c r="X491">
        <v>0</v>
      </c>
      <c r="Y491">
        <v>0</v>
      </c>
      <c r="Z491">
        <v>0</v>
      </c>
      <c r="AA491">
        <f t="shared" si="299"/>
        <v>0</v>
      </c>
      <c r="AB491">
        <v>0</v>
      </c>
      <c r="AC491">
        <v>0</v>
      </c>
      <c r="AD491">
        <v>0</v>
      </c>
      <c r="AE491">
        <f t="shared" si="302"/>
        <v>0</v>
      </c>
      <c r="AF491">
        <v>0</v>
      </c>
      <c r="AG491">
        <v>0</v>
      </c>
      <c r="AH491">
        <v>0</v>
      </c>
      <c r="AI491">
        <f t="shared" si="303"/>
        <v>0</v>
      </c>
      <c r="AJ491">
        <v>0</v>
      </c>
      <c r="AK491">
        <v>0</v>
      </c>
      <c r="AL491">
        <v>0</v>
      </c>
      <c r="AM491">
        <f t="shared" ref="AM491" si="304">SUM($AJ491+$AK491+$AL491)</f>
        <v>0</v>
      </c>
      <c r="AN491" s="8">
        <f t="shared" si="273"/>
        <v>2</v>
      </c>
      <c r="AO491" s="8">
        <f t="shared" si="272"/>
        <v>1</v>
      </c>
    </row>
    <row r="492" spans="1:41" ht="12.75" customHeight="1" x14ac:dyDescent="0.35">
      <c r="A492" s="6">
        <v>246</v>
      </c>
      <c r="B492" s="6">
        <v>630640</v>
      </c>
      <c r="C492" s="6" t="s">
        <v>212</v>
      </c>
      <c r="D492" s="6" t="s">
        <v>895</v>
      </c>
      <c r="E492" s="6" t="s">
        <v>920</v>
      </c>
      <c r="F492" s="9">
        <v>42736.03</v>
      </c>
      <c r="G492" s="6">
        <v>3</v>
      </c>
      <c r="H492" s="6">
        <v>1</v>
      </c>
      <c r="I492" s="6">
        <v>630</v>
      </c>
      <c r="J492" s="6">
        <v>640</v>
      </c>
      <c r="K492" s="6">
        <v>2</v>
      </c>
      <c r="L492" s="6">
        <v>0</v>
      </c>
      <c r="M492" s="6">
        <v>1</v>
      </c>
      <c r="N492" s="6">
        <v>0</v>
      </c>
      <c r="O492" s="6">
        <v>1</v>
      </c>
      <c r="P492" s="6">
        <v>4</v>
      </c>
      <c r="Q492">
        <v>0</v>
      </c>
      <c r="R492" s="6">
        <v>0</v>
      </c>
      <c r="S492" s="6">
        <v>0</v>
      </c>
      <c r="T492" s="6">
        <v>0</v>
      </c>
      <c r="U492" s="6">
        <v>0</v>
      </c>
      <c r="V492" s="6">
        <v>18</v>
      </c>
      <c r="W492" s="6">
        <v>1</v>
      </c>
      <c r="X492" s="6">
        <v>0</v>
      </c>
      <c r="Y492" s="6">
        <v>0</v>
      </c>
      <c r="Z492" s="6">
        <v>0</v>
      </c>
      <c r="AA492" s="6">
        <v>0</v>
      </c>
      <c r="AB492" s="6">
        <v>0</v>
      </c>
      <c r="AC492" s="6">
        <v>0</v>
      </c>
      <c r="AD492" s="6">
        <v>0</v>
      </c>
      <c r="AE492" s="6">
        <v>0</v>
      </c>
      <c r="AF492" s="6">
        <v>0</v>
      </c>
      <c r="AG492" s="6">
        <v>0</v>
      </c>
      <c r="AH492" s="6">
        <v>0</v>
      </c>
      <c r="AI492" s="6">
        <v>0</v>
      </c>
      <c r="AJ492" s="6">
        <v>0</v>
      </c>
      <c r="AK492" s="6">
        <v>0</v>
      </c>
      <c r="AL492" s="6">
        <v>0</v>
      </c>
      <c r="AM492" s="6">
        <v>0</v>
      </c>
      <c r="AN492" s="8">
        <f t="shared" si="273"/>
        <v>1</v>
      </c>
      <c r="AO492" s="8">
        <f t="shared" si="272"/>
        <v>0</v>
      </c>
    </row>
    <row r="493" spans="1:41" ht="12.75" customHeight="1" x14ac:dyDescent="0.35">
      <c r="A493" s="6">
        <v>246</v>
      </c>
      <c r="B493" s="6">
        <v>630640</v>
      </c>
      <c r="C493" s="6" t="s">
        <v>212</v>
      </c>
      <c r="D493" s="6" t="s">
        <v>895</v>
      </c>
      <c r="F493" s="9">
        <v>42737.03</v>
      </c>
      <c r="G493" s="6">
        <v>0</v>
      </c>
      <c r="H493" s="6">
        <v>0</v>
      </c>
      <c r="I493" s="6">
        <v>640</v>
      </c>
      <c r="J493" s="6">
        <v>630</v>
      </c>
      <c r="K493" s="6">
        <v>0</v>
      </c>
      <c r="L493" s="6">
        <v>0</v>
      </c>
      <c r="M493" s="6">
        <v>0</v>
      </c>
      <c r="N493" s="6">
        <v>0</v>
      </c>
      <c r="O493" s="6">
        <v>0</v>
      </c>
      <c r="P493" s="6">
        <v>0</v>
      </c>
      <c r="Q493">
        <v>0</v>
      </c>
      <c r="R493" s="6">
        <v>0</v>
      </c>
      <c r="S493" s="6">
        <v>0</v>
      </c>
      <c r="T493" s="6">
        <v>0</v>
      </c>
      <c r="U493" s="6">
        <v>0</v>
      </c>
      <c r="V493" s="6">
        <v>18</v>
      </c>
      <c r="W493" s="6">
        <v>1</v>
      </c>
      <c r="X493" s="6">
        <v>0</v>
      </c>
      <c r="Y493" s="6">
        <v>0</v>
      </c>
      <c r="Z493" s="6">
        <v>0</v>
      </c>
      <c r="AA493" s="6">
        <v>0</v>
      </c>
      <c r="AB493" s="6">
        <v>0</v>
      </c>
      <c r="AC493" s="6">
        <v>0</v>
      </c>
      <c r="AD493" s="6">
        <v>0</v>
      </c>
      <c r="AE493" s="6">
        <v>0</v>
      </c>
      <c r="AF493" s="6">
        <v>0</v>
      </c>
      <c r="AG493" s="6">
        <v>0</v>
      </c>
      <c r="AH493" s="6">
        <v>0</v>
      </c>
      <c r="AI493" s="6">
        <v>0</v>
      </c>
      <c r="AJ493" s="6">
        <v>0</v>
      </c>
      <c r="AK493" s="6">
        <v>0</v>
      </c>
      <c r="AL493" s="6">
        <v>0</v>
      </c>
      <c r="AM493" s="6">
        <v>0</v>
      </c>
      <c r="AN493" s="8">
        <f t="shared" si="273"/>
        <v>1</v>
      </c>
      <c r="AO493" s="8">
        <f t="shared" si="272"/>
        <v>0</v>
      </c>
    </row>
    <row r="494" spans="1:41" ht="12.75" customHeight="1" x14ac:dyDescent="0.35">
      <c r="A494" s="6">
        <v>247</v>
      </c>
      <c r="B494">
        <v>630640</v>
      </c>
      <c r="C494" s="6" t="s">
        <v>212</v>
      </c>
      <c r="D494" s="6" t="s">
        <v>895</v>
      </c>
      <c r="E494" s="6" t="s">
        <v>924</v>
      </c>
      <c r="F494" s="9">
        <v>43313.02</v>
      </c>
      <c r="G494" s="6">
        <v>4.4000000000000004</v>
      </c>
      <c r="H494" s="6">
        <v>1</v>
      </c>
      <c r="I494" s="6">
        <v>630</v>
      </c>
      <c r="J494" s="6">
        <v>640</v>
      </c>
      <c r="K494" s="6">
        <v>2</v>
      </c>
      <c r="L494" s="6">
        <v>0</v>
      </c>
      <c r="M494" s="6">
        <v>1</v>
      </c>
      <c r="N494" s="6">
        <v>0</v>
      </c>
      <c r="O494" s="6">
        <v>4</v>
      </c>
      <c r="P494" s="6">
        <v>3</v>
      </c>
      <c r="Q494">
        <v>0</v>
      </c>
      <c r="R494" s="6">
        <v>0</v>
      </c>
      <c r="S494" s="6">
        <v>0</v>
      </c>
      <c r="T494" s="6">
        <v>0</v>
      </c>
      <c r="U494" s="6">
        <v>17</v>
      </c>
      <c r="V494" s="6">
        <v>0</v>
      </c>
      <c r="W494" s="6">
        <v>1</v>
      </c>
      <c r="X494" s="6">
        <v>0</v>
      </c>
      <c r="Y494" s="6">
        <v>0</v>
      </c>
      <c r="Z494" s="6">
        <v>0</v>
      </c>
      <c r="AA494" s="6">
        <v>0</v>
      </c>
      <c r="AB494" s="6">
        <v>0</v>
      </c>
      <c r="AC494" s="6">
        <v>0</v>
      </c>
      <c r="AD494" s="6">
        <v>0</v>
      </c>
      <c r="AE494" s="6">
        <v>0</v>
      </c>
      <c r="AF494" s="6">
        <v>0</v>
      </c>
      <c r="AG494" s="6">
        <v>0</v>
      </c>
      <c r="AH494" s="6">
        <v>0</v>
      </c>
      <c r="AI494" s="6">
        <v>0</v>
      </c>
      <c r="AJ494" s="6">
        <v>0</v>
      </c>
      <c r="AK494" s="6">
        <v>0</v>
      </c>
      <c r="AL494" s="6">
        <v>0</v>
      </c>
      <c r="AM494" s="6">
        <v>0</v>
      </c>
      <c r="AN494" s="8">
        <f t="shared" si="273"/>
        <v>1</v>
      </c>
      <c r="AO494" s="8">
        <f t="shared" si="272"/>
        <v>0</v>
      </c>
    </row>
    <row r="495" spans="1:41" ht="12.75" customHeight="1" x14ac:dyDescent="0.35">
      <c r="A495" s="6">
        <v>247</v>
      </c>
      <c r="B495" s="6">
        <v>630640</v>
      </c>
      <c r="C495" s="6" t="s">
        <v>212</v>
      </c>
      <c r="D495" s="6" t="s">
        <v>895</v>
      </c>
      <c r="F495" s="9">
        <v>43314.02</v>
      </c>
      <c r="G495" s="6">
        <v>0</v>
      </c>
      <c r="H495" s="6">
        <v>0</v>
      </c>
      <c r="I495" s="6">
        <v>640</v>
      </c>
      <c r="J495" s="6">
        <v>630</v>
      </c>
      <c r="K495" s="6">
        <v>0</v>
      </c>
      <c r="L495" s="6">
        <v>0</v>
      </c>
      <c r="M495" s="6">
        <v>0</v>
      </c>
      <c r="N495" s="6">
        <v>0</v>
      </c>
      <c r="O495" s="6">
        <v>0</v>
      </c>
      <c r="P495" s="6">
        <v>0</v>
      </c>
      <c r="Q495">
        <v>0</v>
      </c>
      <c r="R495" s="6">
        <v>0</v>
      </c>
      <c r="S495" s="6">
        <v>0</v>
      </c>
      <c r="T495" s="6">
        <v>0</v>
      </c>
      <c r="U495" s="6">
        <v>17</v>
      </c>
      <c r="V495" s="6">
        <v>18</v>
      </c>
      <c r="W495" s="6">
        <v>2</v>
      </c>
      <c r="X495" s="6">
        <v>0</v>
      </c>
      <c r="Y495" s="6">
        <v>0</v>
      </c>
      <c r="Z495" s="6">
        <v>0</v>
      </c>
      <c r="AA495" s="6">
        <v>0</v>
      </c>
      <c r="AB495" s="6">
        <v>0</v>
      </c>
      <c r="AC495" s="6">
        <v>0</v>
      </c>
      <c r="AD495" s="6">
        <v>0</v>
      </c>
      <c r="AE495" s="6">
        <v>0</v>
      </c>
      <c r="AF495" s="6">
        <v>0</v>
      </c>
      <c r="AG495" s="6">
        <v>0</v>
      </c>
      <c r="AH495" s="6">
        <v>0</v>
      </c>
      <c r="AI495" s="6">
        <v>0</v>
      </c>
      <c r="AJ495" s="6">
        <v>0</v>
      </c>
      <c r="AK495" s="6">
        <v>0</v>
      </c>
      <c r="AL495" s="6">
        <v>0</v>
      </c>
      <c r="AM495" s="6">
        <v>0</v>
      </c>
      <c r="AN495" s="8">
        <f t="shared" si="273"/>
        <v>2</v>
      </c>
      <c r="AO495" s="8">
        <f t="shared" si="272"/>
        <v>0</v>
      </c>
    </row>
    <row r="496" spans="1:41" ht="12.75" customHeight="1" x14ac:dyDescent="0.35">
      <c r="A496" s="6">
        <v>248</v>
      </c>
      <c r="B496">
        <v>630640</v>
      </c>
      <c r="C496" s="6" t="s">
        <v>212</v>
      </c>
      <c r="D496" s="6" t="s">
        <v>895</v>
      </c>
      <c r="E496" s="6" t="s">
        <v>926</v>
      </c>
      <c r="F496" s="9">
        <v>43405.02</v>
      </c>
      <c r="G496" s="6">
        <v>3</v>
      </c>
      <c r="H496" s="6">
        <v>2</v>
      </c>
      <c r="I496" s="6">
        <v>630</v>
      </c>
      <c r="J496" s="6">
        <v>640</v>
      </c>
      <c r="K496" s="6">
        <v>2</v>
      </c>
      <c r="L496" s="6">
        <v>0</v>
      </c>
      <c r="M496" s="6">
        <v>1</v>
      </c>
      <c r="N496" s="6">
        <v>0</v>
      </c>
      <c r="O496" s="6">
        <v>2</v>
      </c>
      <c r="P496" s="6">
        <v>4</v>
      </c>
      <c r="Q496">
        <v>0</v>
      </c>
      <c r="R496" s="6">
        <v>0</v>
      </c>
      <c r="S496" s="6">
        <v>0</v>
      </c>
      <c r="T496" s="6">
        <v>0</v>
      </c>
      <c r="U496" s="6">
        <v>17</v>
      </c>
      <c r="V496" s="6">
        <v>18</v>
      </c>
      <c r="W496" s="6">
        <v>2</v>
      </c>
      <c r="X496" s="6">
        <v>0</v>
      </c>
      <c r="Y496" s="6">
        <v>0</v>
      </c>
      <c r="Z496" s="6">
        <v>0</v>
      </c>
      <c r="AA496" s="6">
        <v>0</v>
      </c>
      <c r="AB496" s="6">
        <v>0</v>
      </c>
      <c r="AC496" s="6">
        <v>0</v>
      </c>
      <c r="AD496" s="6">
        <v>0</v>
      </c>
      <c r="AE496" s="6">
        <v>0</v>
      </c>
      <c r="AF496" s="6">
        <v>0</v>
      </c>
      <c r="AG496" s="6">
        <v>0</v>
      </c>
      <c r="AH496" s="6">
        <v>0</v>
      </c>
      <c r="AI496" s="6">
        <v>0</v>
      </c>
      <c r="AJ496" s="6">
        <v>0</v>
      </c>
      <c r="AK496" s="6">
        <v>0</v>
      </c>
      <c r="AL496" s="6">
        <v>0</v>
      </c>
      <c r="AM496" s="6">
        <v>0</v>
      </c>
      <c r="AN496" s="8">
        <f t="shared" si="273"/>
        <v>2</v>
      </c>
      <c r="AO496" s="8">
        <f t="shared" si="272"/>
        <v>0</v>
      </c>
    </row>
    <row r="497" spans="1:41" ht="12.75" customHeight="1" x14ac:dyDescent="0.35">
      <c r="A497" s="6">
        <v>248</v>
      </c>
      <c r="B497" s="6">
        <v>630640</v>
      </c>
      <c r="C497" s="6" t="s">
        <v>212</v>
      </c>
      <c r="D497" s="6" t="s">
        <v>895</v>
      </c>
      <c r="F497" s="9">
        <v>43406.02</v>
      </c>
      <c r="G497" s="6">
        <v>0</v>
      </c>
      <c r="H497" s="6">
        <v>0</v>
      </c>
      <c r="I497" s="6">
        <v>640</v>
      </c>
      <c r="J497" s="6">
        <v>630</v>
      </c>
      <c r="K497" s="6">
        <v>0</v>
      </c>
      <c r="L497" s="6">
        <v>0</v>
      </c>
      <c r="M497" s="6">
        <v>0</v>
      </c>
      <c r="N497" s="6">
        <v>0</v>
      </c>
      <c r="O497" s="6">
        <v>0</v>
      </c>
      <c r="P497" s="6">
        <v>0</v>
      </c>
      <c r="Q497">
        <v>0</v>
      </c>
      <c r="R497" s="6">
        <v>0</v>
      </c>
      <c r="S497" s="6">
        <v>0</v>
      </c>
      <c r="T497" s="6">
        <v>0</v>
      </c>
      <c r="U497" s="6">
        <v>17</v>
      </c>
      <c r="V497" s="6">
        <v>18</v>
      </c>
      <c r="W497" s="6">
        <v>2</v>
      </c>
      <c r="X497" s="6">
        <v>0</v>
      </c>
      <c r="Y497" s="6">
        <v>0</v>
      </c>
      <c r="Z497" s="6">
        <v>0</v>
      </c>
      <c r="AA497" s="6">
        <v>0</v>
      </c>
      <c r="AB497" s="6">
        <v>16.399999999999999</v>
      </c>
      <c r="AC497" s="6">
        <v>0</v>
      </c>
      <c r="AD497" s="6">
        <v>0</v>
      </c>
      <c r="AE497" s="6">
        <v>1</v>
      </c>
      <c r="AF497" s="6">
        <v>0</v>
      </c>
      <c r="AG497" s="6">
        <v>0</v>
      </c>
      <c r="AH497" s="6">
        <v>0</v>
      </c>
      <c r="AI497" s="6">
        <v>0</v>
      </c>
      <c r="AJ497" s="6">
        <v>0</v>
      </c>
      <c r="AK497" s="6">
        <v>0</v>
      </c>
      <c r="AL497" s="6">
        <v>0</v>
      </c>
      <c r="AM497" s="6">
        <v>0</v>
      </c>
      <c r="AN497" s="8">
        <f t="shared" si="273"/>
        <v>3</v>
      </c>
      <c r="AO497" s="8">
        <f t="shared" si="272"/>
        <v>0</v>
      </c>
    </row>
    <row r="498" spans="1:41" ht="12.75" customHeight="1" x14ac:dyDescent="0.35">
      <c r="A498" s="6">
        <v>249</v>
      </c>
      <c r="B498" s="6">
        <v>630640</v>
      </c>
      <c r="C498" s="6" t="s">
        <v>212</v>
      </c>
      <c r="D498" s="6" t="s">
        <v>895</v>
      </c>
      <c r="E498" s="6" t="s">
        <v>930</v>
      </c>
      <c r="F498" s="9">
        <v>43435.01</v>
      </c>
      <c r="G498" s="6">
        <v>4</v>
      </c>
      <c r="H498" s="6">
        <v>3</v>
      </c>
      <c r="I498" s="6">
        <v>630</v>
      </c>
      <c r="J498" s="6">
        <v>640</v>
      </c>
      <c r="K498" s="6">
        <v>3</v>
      </c>
      <c r="L498" s="6">
        <v>0</v>
      </c>
      <c r="M498" s="6">
        <v>1</v>
      </c>
      <c r="N498" s="6">
        <v>0</v>
      </c>
      <c r="O498" s="6">
        <v>2</v>
      </c>
      <c r="P498" s="6">
        <v>4</v>
      </c>
      <c r="Q498">
        <v>0</v>
      </c>
      <c r="R498" s="6">
        <v>0</v>
      </c>
      <c r="S498" s="6">
        <v>0</v>
      </c>
      <c r="T498" s="6">
        <v>0</v>
      </c>
      <c r="U498" s="6">
        <v>17</v>
      </c>
      <c r="V498" s="6">
        <v>18</v>
      </c>
      <c r="W498" s="6">
        <v>2</v>
      </c>
      <c r="X498" s="6">
        <v>0</v>
      </c>
      <c r="Y498" s="6">
        <v>0</v>
      </c>
      <c r="Z498" s="6">
        <v>0</v>
      </c>
      <c r="AA498" s="6">
        <v>0</v>
      </c>
      <c r="AB498" s="6">
        <v>16.399999999999999</v>
      </c>
      <c r="AC498" s="6">
        <v>0</v>
      </c>
      <c r="AD498" s="6">
        <v>0</v>
      </c>
      <c r="AE498" s="6">
        <v>1</v>
      </c>
      <c r="AF498" s="6">
        <v>0</v>
      </c>
      <c r="AG498" s="6">
        <v>0</v>
      </c>
      <c r="AH498" s="6">
        <v>0</v>
      </c>
      <c r="AI498" s="6">
        <v>0</v>
      </c>
      <c r="AJ498" s="6">
        <v>0</v>
      </c>
      <c r="AK498" s="6">
        <v>0</v>
      </c>
      <c r="AL498" s="6">
        <v>0</v>
      </c>
      <c r="AM498" s="6">
        <v>0</v>
      </c>
      <c r="AN498" s="8">
        <f t="shared" si="273"/>
        <v>3</v>
      </c>
      <c r="AO498" s="8">
        <f t="shared" si="272"/>
        <v>0</v>
      </c>
    </row>
    <row r="499" spans="1:41" ht="12.75" customHeight="1" x14ac:dyDescent="0.35">
      <c r="A499" s="6">
        <v>249</v>
      </c>
      <c r="B499">
        <v>630640</v>
      </c>
      <c r="C499" s="6" t="s">
        <v>212</v>
      </c>
      <c r="D499" s="6" t="s">
        <v>895</v>
      </c>
      <c r="F499" s="9">
        <v>43436.01</v>
      </c>
      <c r="G499" s="6">
        <v>0</v>
      </c>
      <c r="H499" s="6">
        <v>0</v>
      </c>
      <c r="I499" s="6">
        <v>640</v>
      </c>
      <c r="J499" s="6">
        <v>630</v>
      </c>
      <c r="K499" s="6">
        <v>0</v>
      </c>
      <c r="L499" s="6">
        <v>0</v>
      </c>
      <c r="M499" s="6">
        <v>0</v>
      </c>
      <c r="N499" s="6">
        <v>0</v>
      </c>
      <c r="O499" s="6">
        <v>0</v>
      </c>
      <c r="P499" s="6">
        <v>0</v>
      </c>
      <c r="Q499">
        <v>0</v>
      </c>
      <c r="R499" s="6">
        <v>0</v>
      </c>
      <c r="S499" s="6">
        <v>0</v>
      </c>
      <c r="T499" s="6">
        <v>0</v>
      </c>
      <c r="U499" s="6">
        <v>17</v>
      </c>
      <c r="V499" s="6">
        <v>0</v>
      </c>
      <c r="W499" s="6">
        <v>1</v>
      </c>
      <c r="X499" s="6">
        <v>0</v>
      </c>
      <c r="Y499" s="6">
        <v>0</v>
      </c>
      <c r="Z499" s="6">
        <v>0</v>
      </c>
      <c r="AA499" s="6">
        <v>0</v>
      </c>
      <c r="AB499" s="6">
        <v>0</v>
      </c>
      <c r="AC499" s="6">
        <v>0</v>
      </c>
      <c r="AD499" s="6">
        <v>0</v>
      </c>
      <c r="AE499" s="6">
        <v>0</v>
      </c>
      <c r="AF499" s="6">
        <v>0</v>
      </c>
      <c r="AG499" s="6">
        <v>0</v>
      </c>
      <c r="AH499" s="6">
        <v>0</v>
      </c>
      <c r="AI499" s="6">
        <v>0</v>
      </c>
      <c r="AJ499" s="6">
        <v>0</v>
      </c>
      <c r="AK499" s="6">
        <v>0</v>
      </c>
      <c r="AL499" s="6">
        <v>0</v>
      </c>
      <c r="AM499" s="6">
        <v>0</v>
      </c>
      <c r="AN499" s="8">
        <f t="shared" si="273"/>
        <v>1</v>
      </c>
      <c r="AO499" s="8">
        <f t="shared" si="272"/>
        <v>0</v>
      </c>
    </row>
    <row r="500" spans="1:41" ht="12.75" customHeight="1" x14ac:dyDescent="0.35">
      <c r="A500" s="6">
        <v>250</v>
      </c>
      <c r="B500" s="6">
        <v>630640</v>
      </c>
      <c r="C500" s="6" t="s">
        <v>212</v>
      </c>
      <c r="D500" s="6" t="s">
        <v>895</v>
      </c>
      <c r="E500" s="6" t="s">
        <v>935</v>
      </c>
      <c r="F500" s="9">
        <v>43556</v>
      </c>
      <c r="G500" s="6">
        <v>3</v>
      </c>
      <c r="H500" s="6">
        <v>3</v>
      </c>
      <c r="I500" s="6">
        <v>630</v>
      </c>
      <c r="J500" s="6">
        <v>640</v>
      </c>
      <c r="K500" s="6">
        <v>2</v>
      </c>
      <c r="L500" s="6">
        <v>0</v>
      </c>
      <c r="M500" s="6">
        <v>1</v>
      </c>
      <c r="N500" s="6">
        <v>0</v>
      </c>
      <c r="O500" s="6">
        <v>2</v>
      </c>
      <c r="P500" s="6">
        <v>2</v>
      </c>
      <c r="Q500">
        <v>0</v>
      </c>
      <c r="R500" s="6">
        <v>6</v>
      </c>
      <c r="S500" s="6">
        <v>0</v>
      </c>
      <c r="T500" s="6">
        <v>1</v>
      </c>
      <c r="U500" s="6">
        <v>17</v>
      </c>
      <c r="V500" s="6">
        <v>18</v>
      </c>
      <c r="W500" s="6">
        <v>2</v>
      </c>
      <c r="X500" s="6">
        <v>0</v>
      </c>
      <c r="Y500" s="6">
        <v>0</v>
      </c>
      <c r="Z500" s="6">
        <v>2</v>
      </c>
      <c r="AA500" s="6">
        <v>1</v>
      </c>
      <c r="AB500" s="6">
        <v>0</v>
      </c>
      <c r="AC500" s="6">
        <v>0</v>
      </c>
      <c r="AD500" s="6">
        <v>0</v>
      </c>
      <c r="AE500" s="6">
        <v>0</v>
      </c>
      <c r="AF500" s="6">
        <v>0</v>
      </c>
      <c r="AG500" s="6">
        <v>0</v>
      </c>
      <c r="AH500" s="6">
        <v>0.1</v>
      </c>
      <c r="AI500" s="6">
        <v>1</v>
      </c>
      <c r="AJ500" s="6">
        <v>0</v>
      </c>
      <c r="AK500" s="6">
        <v>0</v>
      </c>
      <c r="AL500" s="6">
        <v>0</v>
      </c>
      <c r="AM500" s="6">
        <v>0</v>
      </c>
      <c r="AN500" s="8">
        <f t="shared" si="273"/>
        <v>2</v>
      </c>
      <c r="AO500" s="8">
        <f t="shared" si="272"/>
        <v>3</v>
      </c>
    </row>
    <row r="501" spans="1:41" ht="12.75" customHeight="1" x14ac:dyDescent="0.35">
      <c r="A501" s="6">
        <v>250</v>
      </c>
      <c r="B501">
        <v>630640</v>
      </c>
      <c r="C501" s="6" t="s">
        <v>212</v>
      </c>
      <c r="D501" s="6" t="s">
        <v>895</v>
      </c>
      <c r="F501" s="9">
        <v>43557</v>
      </c>
      <c r="G501" s="6">
        <v>0</v>
      </c>
      <c r="H501" s="6">
        <v>0</v>
      </c>
      <c r="I501" s="6">
        <v>640</v>
      </c>
      <c r="J501" s="6">
        <v>630</v>
      </c>
      <c r="K501" s="6">
        <v>0</v>
      </c>
      <c r="L501" s="6">
        <v>0</v>
      </c>
      <c r="M501" s="6">
        <v>0</v>
      </c>
      <c r="N501" s="6">
        <v>0</v>
      </c>
      <c r="O501" s="6">
        <v>0</v>
      </c>
      <c r="P501" s="6">
        <v>0</v>
      </c>
      <c r="Q501">
        <v>0</v>
      </c>
      <c r="R501" s="6">
        <v>6</v>
      </c>
      <c r="S501" s="6">
        <v>0</v>
      </c>
      <c r="T501" s="6">
        <v>1</v>
      </c>
      <c r="U501" s="6">
        <v>17</v>
      </c>
      <c r="V501" s="6">
        <v>0</v>
      </c>
      <c r="W501" s="6">
        <v>1</v>
      </c>
      <c r="X501" s="6">
        <v>0</v>
      </c>
      <c r="Y501" s="6">
        <v>0</v>
      </c>
      <c r="Z501" s="6">
        <v>2</v>
      </c>
      <c r="AA501" s="6">
        <v>1</v>
      </c>
      <c r="AB501" s="6">
        <v>0</v>
      </c>
      <c r="AC501" s="6">
        <v>0</v>
      </c>
      <c r="AD501" s="6">
        <v>0</v>
      </c>
      <c r="AE501" s="6">
        <v>0</v>
      </c>
      <c r="AF501" s="6">
        <v>3</v>
      </c>
      <c r="AG501" s="6">
        <v>0</v>
      </c>
      <c r="AH501" s="6">
        <v>0.1</v>
      </c>
      <c r="AI501" s="6">
        <v>2</v>
      </c>
      <c r="AJ501" s="6">
        <v>0</v>
      </c>
      <c r="AK501" s="6">
        <v>0</v>
      </c>
      <c r="AL501" s="6">
        <v>0</v>
      </c>
      <c r="AM501" s="6">
        <v>0</v>
      </c>
      <c r="AN501" s="8">
        <f t="shared" si="273"/>
        <v>1</v>
      </c>
      <c r="AO501" s="8">
        <f t="shared" si="272"/>
        <v>4</v>
      </c>
    </row>
    <row r="502" spans="1:41" ht="12.75" customHeight="1" x14ac:dyDescent="0.35">
      <c r="A502" s="6">
        <v>251</v>
      </c>
      <c r="B502" s="6">
        <v>630666</v>
      </c>
      <c r="C502" s="6" t="s">
        <v>212</v>
      </c>
      <c r="D502" s="6" t="s">
        <v>940</v>
      </c>
      <c r="E502" s="6" t="s">
        <v>941</v>
      </c>
      <c r="F502" s="9">
        <v>36770.01</v>
      </c>
      <c r="G502" s="6">
        <v>2</v>
      </c>
      <c r="H502" s="6">
        <v>2</v>
      </c>
      <c r="I502" s="6">
        <v>630</v>
      </c>
      <c r="J502" s="6">
        <v>666</v>
      </c>
      <c r="K502" s="6">
        <v>1</v>
      </c>
      <c r="L502" s="6">
        <v>1</v>
      </c>
      <c r="M502" s="6">
        <v>1</v>
      </c>
      <c r="N502" s="6">
        <v>0</v>
      </c>
      <c r="O502" s="6">
        <v>1</v>
      </c>
      <c r="P502" s="6">
        <v>2</v>
      </c>
      <c r="Q502">
        <v>0</v>
      </c>
      <c r="R502">
        <v>6</v>
      </c>
      <c r="S502">
        <v>0</v>
      </c>
      <c r="T502">
        <v>1</v>
      </c>
      <c r="U502">
        <v>0</v>
      </c>
      <c r="V502">
        <v>0</v>
      </c>
      <c r="W502">
        <f t="shared" ref="W502:W522" si="305">SUM($U502, $V502)</f>
        <v>0</v>
      </c>
      <c r="X502">
        <v>0</v>
      </c>
      <c r="Y502">
        <v>0</v>
      </c>
      <c r="Z502">
        <v>0</v>
      </c>
      <c r="AA502">
        <f t="shared" ref="AA502:AA537" si="306">SUM($X502+$Y502+$Z502)</f>
        <v>0</v>
      </c>
      <c r="AB502">
        <v>0</v>
      </c>
      <c r="AC502">
        <v>0</v>
      </c>
      <c r="AD502">
        <v>0</v>
      </c>
      <c r="AE502">
        <f t="shared" ref="AE502:AE537" si="307">SUM($AB502+$AC502+$AD502)</f>
        <v>0</v>
      </c>
      <c r="AF502">
        <v>0</v>
      </c>
      <c r="AG502">
        <v>0</v>
      </c>
      <c r="AH502">
        <v>0</v>
      </c>
      <c r="AI502">
        <f t="shared" ref="AI502:AI505" si="308">SUM($AF502+$AG502+$AH502)</f>
        <v>0</v>
      </c>
      <c r="AJ502">
        <v>0</v>
      </c>
      <c r="AK502">
        <v>0</v>
      </c>
      <c r="AL502">
        <v>0</v>
      </c>
      <c r="AM502">
        <f t="shared" ref="AM502:AM537" si="309">SUM($AJ502+$AK502+$AL502)</f>
        <v>0</v>
      </c>
      <c r="AN502" s="8">
        <f t="shared" si="273"/>
        <v>0</v>
      </c>
      <c r="AO502" s="8">
        <f t="shared" si="272"/>
        <v>1</v>
      </c>
    </row>
    <row r="503" spans="1:41" customFormat="1" x14ac:dyDescent="0.35">
      <c r="A503">
        <v>251</v>
      </c>
      <c r="B503">
        <v>630666</v>
      </c>
      <c r="C503" t="s">
        <v>212</v>
      </c>
      <c r="D503" t="s">
        <v>940</v>
      </c>
      <c r="E503" t="s">
        <v>1562</v>
      </c>
      <c r="F503" s="7">
        <v>42280</v>
      </c>
      <c r="G503">
        <v>0</v>
      </c>
      <c r="H503">
        <v>0</v>
      </c>
      <c r="I503">
        <v>666</v>
      </c>
      <c r="J503">
        <v>630</v>
      </c>
      <c r="K503">
        <v>0</v>
      </c>
      <c r="L503">
        <v>0</v>
      </c>
      <c r="M503">
        <v>0</v>
      </c>
      <c r="N503">
        <v>0</v>
      </c>
      <c r="O503">
        <v>0</v>
      </c>
      <c r="P503">
        <v>0</v>
      </c>
      <c r="Q503">
        <v>0</v>
      </c>
      <c r="R503">
        <v>6</v>
      </c>
      <c r="S503">
        <v>0</v>
      </c>
      <c r="T503">
        <v>1</v>
      </c>
      <c r="U503">
        <v>0</v>
      </c>
      <c r="V503">
        <v>0</v>
      </c>
      <c r="W503">
        <f t="shared" si="305"/>
        <v>0</v>
      </c>
      <c r="X503">
        <v>0</v>
      </c>
      <c r="Y503">
        <v>0</v>
      </c>
      <c r="Z503">
        <v>0</v>
      </c>
      <c r="AA503">
        <f t="shared" si="306"/>
        <v>0</v>
      </c>
      <c r="AB503">
        <v>0</v>
      </c>
      <c r="AC503">
        <v>0</v>
      </c>
      <c r="AD503">
        <v>0</v>
      </c>
      <c r="AE503">
        <f t="shared" si="307"/>
        <v>0</v>
      </c>
      <c r="AF503">
        <v>0</v>
      </c>
      <c r="AG503">
        <v>0</v>
      </c>
      <c r="AH503">
        <v>0</v>
      </c>
      <c r="AI503">
        <f t="shared" si="308"/>
        <v>0</v>
      </c>
      <c r="AJ503">
        <v>0</v>
      </c>
      <c r="AK503">
        <v>0</v>
      </c>
      <c r="AL503">
        <v>0</v>
      </c>
      <c r="AM503">
        <f t="shared" si="309"/>
        <v>0</v>
      </c>
      <c r="AN503" s="8">
        <f t="shared" si="273"/>
        <v>0</v>
      </c>
      <c r="AO503" s="8">
        <f t="shared" si="272"/>
        <v>1</v>
      </c>
    </row>
    <row r="504" spans="1:41" x14ac:dyDescent="0.35">
      <c r="A504" s="6">
        <v>252</v>
      </c>
      <c r="B504" s="6">
        <v>630666</v>
      </c>
      <c r="C504" s="6" t="s">
        <v>212</v>
      </c>
      <c r="D504" s="6" t="s">
        <v>940</v>
      </c>
      <c r="E504" s="6" t="s">
        <v>945</v>
      </c>
      <c r="F504" s="9">
        <v>37104.01</v>
      </c>
      <c r="G504" s="6">
        <v>2</v>
      </c>
      <c r="H504" s="6">
        <v>2</v>
      </c>
      <c r="I504" s="6">
        <v>630</v>
      </c>
      <c r="J504" s="6">
        <v>666</v>
      </c>
      <c r="K504" s="6">
        <v>1</v>
      </c>
      <c r="L504" s="6">
        <v>1</v>
      </c>
      <c r="M504" s="6">
        <v>1</v>
      </c>
      <c r="N504" s="6">
        <v>0</v>
      </c>
      <c r="O504" s="6">
        <v>1</v>
      </c>
      <c r="P504" s="6">
        <v>2</v>
      </c>
      <c r="Q504">
        <v>0</v>
      </c>
      <c r="R504">
        <v>0</v>
      </c>
      <c r="S504">
        <v>0</v>
      </c>
      <c r="T504">
        <f t="shared" ref="T504" si="310">SUM($R504+$S504)</f>
        <v>0</v>
      </c>
      <c r="U504">
        <v>0</v>
      </c>
      <c r="V504">
        <v>0</v>
      </c>
      <c r="W504">
        <f t="shared" si="305"/>
        <v>0</v>
      </c>
      <c r="X504">
        <v>0</v>
      </c>
      <c r="Y504">
        <v>0</v>
      </c>
      <c r="Z504">
        <v>0</v>
      </c>
      <c r="AA504">
        <f t="shared" si="306"/>
        <v>0</v>
      </c>
      <c r="AB504">
        <v>0</v>
      </c>
      <c r="AC504">
        <v>0</v>
      </c>
      <c r="AD504">
        <v>0</v>
      </c>
      <c r="AE504">
        <f t="shared" si="307"/>
        <v>0</v>
      </c>
      <c r="AF504">
        <v>0</v>
      </c>
      <c r="AG504">
        <v>0</v>
      </c>
      <c r="AH504">
        <v>0</v>
      </c>
      <c r="AI504">
        <f t="shared" si="308"/>
        <v>0</v>
      </c>
      <c r="AJ504">
        <v>0</v>
      </c>
      <c r="AK504">
        <v>0</v>
      </c>
      <c r="AL504">
        <v>0</v>
      </c>
      <c r="AM504">
        <f t="shared" si="309"/>
        <v>0</v>
      </c>
      <c r="AN504" s="8">
        <f t="shared" si="273"/>
        <v>0</v>
      </c>
      <c r="AO504" s="8">
        <f t="shared" si="272"/>
        <v>0</v>
      </c>
    </row>
    <row r="505" spans="1:41" customFormat="1" x14ac:dyDescent="0.35">
      <c r="A505">
        <v>252</v>
      </c>
      <c r="B505">
        <v>630666</v>
      </c>
      <c r="C505" t="s">
        <v>212</v>
      </c>
      <c r="D505" t="s">
        <v>940</v>
      </c>
      <c r="E505" t="s">
        <v>1562</v>
      </c>
      <c r="F505" s="7">
        <v>42491</v>
      </c>
      <c r="G505">
        <v>0</v>
      </c>
      <c r="H505">
        <v>0</v>
      </c>
      <c r="I505">
        <v>666</v>
      </c>
      <c r="J505">
        <v>630</v>
      </c>
      <c r="K505">
        <v>0</v>
      </c>
      <c r="L505">
        <v>0</v>
      </c>
      <c r="M505">
        <v>0</v>
      </c>
      <c r="N505">
        <v>0</v>
      </c>
      <c r="O505">
        <v>0</v>
      </c>
      <c r="P505">
        <v>0</v>
      </c>
      <c r="Q505">
        <v>0</v>
      </c>
      <c r="R505">
        <v>6</v>
      </c>
      <c r="S505">
        <v>0</v>
      </c>
      <c r="T505">
        <v>1</v>
      </c>
      <c r="U505">
        <v>0</v>
      </c>
      <c r="V505">
        <v>0</v>
      </c>
      <c r="W505">
        <f t="shared" si="305"/>
        <v>0</v>
      </c>
      <c r="X505">
        <v>0</v>
      </c>
      <c r="Y505">
        <v>0</v>
      </c>
      <c r="Z505">
        <v>0</v>
      </c>
      <c r="AA505">
        <f t="shared" si="306"/>
        <v>0</v>
      </c>
      <c r="AB505">
        <v>0</v>
      </c>
      <c r="AC505">
        <v>0</v>
      </c>
      <c r="AD505">
        <v>0</v>
      </c>
      <c r="AE505">
        <f t="shared" si="307"/>
        <v>0</v>
      </c>
      <c r="AF505">
        <v>0</v>
      </c>
      <c r="AG505">
        <v>0</v>
      </c>
      <c r="AH505">
        <v>0</v>
      </c>
      <c r="AI505">
        <f t="shared" si="308"/>
        <v>0</v>
      </c>
      <c r="AJ505">
        <v>0</v>
      </c>
      <c r="AK505">
        <v>0</v>
      </c>
      <c r="AL505">
        <v>0</v>
      </c>
      <c r="AM505">
        <f t="shared" si="309"/>
        <v>0</v>
      </c>
      <c r="AN505" s="8">
        <f t="shared" si="273"/>
        <v>0</v>
      </c>
      <c r="AO505" s="8">
        <f t="shared" si="272"/>
        <v>1</v>
      </c>
    </row>
    <row r="506" spans="1:41" ht="12.75" customHeight="1" x14ac:dyDescent="0.35">
      <c r="A506" s="6">
        <v>253</v>
      </c>
      <c r="B506" s="6">
        <v>630666</v>
      </c>
      <c r="C506" s="6" t="s">
        <v>212</v>
      </c>
      <c r="D506" s="6" t="s">
        <v>940</v>
      </c>
      <c r="E506" s="6" t="s">
        <v>947</v>
      </c>
      <c r="F506" s="9">
        <v>38755.01</v>
      </c>
      <c r="G506" s="6">
        <v>1</v>
      </c>
      <c r="H506" s="6">
        <v>2</v>
      </c>
      <c r="I506" s="6">
        <v>666</v>
      </c>
      <c r="J506" s="6">
        <v>630</v>
      </c>
      <c r="K506" s="6">
        <v>1</v>
      </c>
      <c r="L506" s="6">
        <v>1</v>
      </c>
      <c r="M506" s="6">
        <v>1</v>
      </c>
      <c r="N506" s="6">
        <v>0</v>
      </c>
      <c r="O506" s="6">
        <v>1</v>
      </c>
      <c r="P506" s="6">
        <v>2</v>
      </c>
      <c r="Q506">
        <v>0</v>
      </c>
      <c r="R506">
        <v>0</v>
      </c>
      <c r="S506">
        <v>5</v>
      </c>
      <c r="T506">
        <v>1</v>
      </c>
      <c r="U506">
        <v>0</v>
      </c>
      <c r="V506">
        <v>0</v>
      </c>
      <c r="W506">
        <f t="shared" si="305"/>
        <v>0</v>
      </c>
      <c r="X506">
        <v>0</v>
      </c>
      <c r="Y506">
        <v>0</v>
      </c>
      <c r="Z506">
        <v>0</v>
      </c>
      <c r="AA506">
        <f t="shared" si="306"/>
        <v>0</v>
      </c>
      <c r="AB506">
        <v>0</v>
      </c>
      <c r="AC506">
        <v>0</v>
      </c>
      <c r="AD506">
        <v>0</v>
      </c>
      <c r="AE506">
        <f t="shared" si="307"/>
        <v>0</v>
      </c>
      <c r="AF506">
        <v>0</v>
      </c>
      <c r="AG506">
        <v>0</v>
      </c>
      <c r="AH506">
        <v>0.1</v>
      </c>
      <c r="AI506">
        <v>1</v>
      </c>
      <c r="AJ506">
        <v>0</v>
      </c>
      <c r="AK506">
        <v>0</v>
      </c>
      <c r="AL506">
        <v>0</v>
      </c>
      <c r="AM506">
        <f t="shared" si="309"/>
        <v>0</v>
      </c>
      <c r="AN506" s="8">
        <f t="shared" si="273"/>
        <v>0</v>
      </c>
      <c r="AO506" s="8">
        <f t="shared" si="272"/>
        <v>2</v>
      </c>
    </row>
    <row r="507" spans="1:41" customFormat="1" x14ac:dyDescent="0.35">
      <c r="A507">
        <v>253</v>
      </c>
      <c r="B507">
        <v>630666</v>
      </c>
      <c r="C507" t="s">
        <v>212</v>
      </c>
      <c r="D507" t="s">
        <v>940</v>
      </c>
      <c r="E507" t="s">
        <v>1562</v>
      </c>
      <c r="F507" s="7">
        <f>DATEVALUE("1/7/2004")</f>
        <v>37993</v>
      </c>
      <c r="G507">
        <v>0</v>
      </c>
      <c r="H507">
        <v>0</v>
      </c>
      <c r="I507">
        <v>630</v>
      </c>
      <c r="J507">
        <v>666</v>
      </c>
      <c r="K507">
        <v>0</v>
      </c>
      <c r="L507">
        <v>0</v>
      </c>
      <c r="M507">
        <v>0</v>
      </c>
      <c r="N507">
        <v>0</v>
      </c>
      <c r="O507">
        <v>0</v>
      </c>
      <c r="P507">
        <v>0</v>
      </c>
      <c r="Q507">
        <v>0</v>
      </c>
      <c r="R507">
        <v>0</v>
      </c>
      <c r="S507">
        <v>5</v>
      </c>
      <c r="T507">
        <v>1</v>
      </c>
      <c r="U507">
        <v>0</v>
      </c>
      <c r="V507">
        <v>0</v>
      </c>
      <c r="W507">
        <f t="shared" si="305"/>
        <v>0</v>
      </c>
      <c r="X507">
        <v>0</v>
      </c>
      <c r="Y507">
        <v>0</v>
      </c>
      <c r="Z507">
        <v>0</v>
      </c>
      <c r="AA507">
        <f t="shared" si="306"/>
        <v>0</v>
      </c>
      <c r="AB507">
        <v>0</v>
      </c>
      <c r="AC507">
        <v>0</v>
      </c>
      <c r="AD507">
        <v>0</v>
      </c>
      <c r="AE507">
        <f t="shared" si="307"/>
        <v>0</v>
      </c>
      <c r="AF507">
        <v>0</v>
      </c>
      <c r="AG507">
        <v>0</v>
      </c>
      <c r="AH507">
        <v>0.1</v>
      </c>
      <c r="AI507">
        <v>1</v>
      </c>
      <c r="AJ507">
        <v>0</v>
      </c>
      <c r="AK507">
        <v>0</v>
      </c>
      <c r="AL507">
        <v>0</v>
      </c>
      <c r="AM507">
        <f t="shared" si="309"/>
        <v>0</v>
      </c>
      <c r="AN507" s="8">
        <f t="shared" si="273"/>
        <v>0</v>
      </c>
      <c r="AO507" s="8">
        <f t="shared" si="272"/>
        <v>2</v>
      </c>
    </row>
    <row r="508" spans="1:41" ht="12.75" customHeight="1" x14ac:dyDescent="0.35">
      <c r="A508" s="6">
        <v>254</v>
      </c>
      <c r="B508" s="6">
        <v>630666</v>
      </c>
      <c r="C508" s="6" t="s">
        <v>212</v>
      </c>
      <c r="D508" s="6" t="s">
        <v>940</v>
      </c>
      <c r="E508" s="6" t="s">
        <v>951</v>
      </c>
      <c r="F508" s="9">
        <v>39017.01</v>
      </c>
      <c r="G508" s="6">
        <v>2</v>
      </c>
      <c r="H508" s="6">
        <v>2</v>
      </c>
      <c r="I508" s="6">
        <v>630</v>
      </c>
      <c r="J508" s="6">
        <v>666</v>
      </c>
      <c r="K508" s="6">
        <v>1</v>
      </c>
      <c r="L508" s="6">
        <v>1</v>
      </c>
      <c r="M508" s="6">
        <v>0</v>
      </c>
      <c r="N508" s="6">
        <v>0</v>
      </c>
      <c r="O508" s="6">
        <v>1</v>
      </c>
      <c r="P508" s="6">
        <v>2</v>
      </c>
      <c r="Q508">
        <v>0</v>
      </c>
      <c r="R508">
        <v>0</v>
      </c>
      <c r="S508">
        <v>5</v>
      </c>
      <c r="T508">
        <v>1</v>
      </c>
      <c r="U508">
        <v>0</v>
      </c>
      <c r="V508">
        <v>0</v>
      </c>
      <c r="W508">
        <f t="shared" si="305"/>
        <v>0</v>
      </c>
      <c r="X508">
        <v>0</v>
      </c>
      <c r="Y508">
        <v>0</v>
      </c>
      <c r="Z508">
        <v>0</v>
      </c>
      <c r="AA508">
        <f t="shared" si="306"/>
        <v>0</v>
      </c>
      <c r="AB508">
        <v>0</v>
      </c>
      <c r="AC508">
        <v>0</v>
      </c>
      <c r="AD508">
        <v>0</v>
      </c>
      <c r="AE508">
        <f t="shared" si="307"/>
        <v>0</v>
      </c>
      <c r="AF508">
        <v>0</v>
      </c>
      <c r="AG508">
        <v>0</v>
      </c>
      <c r="AH508">
        <v>0</v>
      </c>
      <c r="AI508">
        <f t="shared" ref="AI508" si="311">SUM($AF508+$AG508+$AH508)</f>
        <v>0</v>
      </c>
      <c r="AJ508">
        <v>0</v>
      </c>
      <c r="AK508">
        <v>0</v>
      </c>
      <c r="AL508">
        <v>0</v>
      </c>
      <c r="AM508">
        <f t="shared" si="309"/>
        <v>0</v>
      </c>
      <c r="AN508" s="8">
        <f t="shared" si="273"/>
        <v>0</v>
      </c>
      <c r="AO508" s="8">
        <f t="shared" si="272"/>
        <v>1</v>
      </c>
    </row>
    <row r="509" spans="1:41" customFormat="1" x14ac:dyDescent="0.35">
      <c r="A509">
        <v>254</v>
      </c>
      <c r="B509">
        <v>630666</v>
      </c>
      <c r="C509" t="s">
        <v>212</v>
      </c>
      <c r="D509" t="s">
        <v>940</v>
      </c>
      <c r="E509" t="s">
        <v>1562</v>
      </c>
      <c r="F509" s="7">
        <v>37995</v>
      </c>
      <c r="G509">
        <v>0</v>
      </c>
      <c r="H509">
        <v>0</v>
      </c>
      <c r="I509">
        <v>666</v>
      </c>
      <c r="J509">
        <v>630</v>
      </c>
      <c r="K509">
        <v>0</v>
      </c>
      <c r="L509">
        <v>0</v>
      </c>
      <c r="M509">
        <v>0</v>
      </c>
      <c r="N509">
        <v>0</v>
      </c>
      <c r="O509">
        <v>0</v>
      </c>
      <c r="P509">
        <v>0</v>
      </c>
      <c r="Q509">
        <v>0</v>
      </c>
      <c r="R509">
        <v>6</v>
      </c>
      <c r="S509">
        <v>5</v>
      </c>
      <c r="T509">
        <v>2</v>
      </c>
      <c r="U509">
        <v>0</v>
      </c>
      <c r="V509">
        <v>0</v>
      </c>
      <c r="W509">
        <f t="shared" si="305"/>
        <v>0</v>
      </c>
      <c r="X509">
        <v>0</v>
      </c>
      <c r="Y509">
        <v>0</v>
      </c>
      <c r="Z509">
        <v>0</v>
      </c>
      <c r="AA509">
        <f t="shared" si="306"/>
        <v>0</v>
      </c>
      <c r="AB509">
        <v>0</v>
      </c>
      <c r="AC509">
        <v>0</v>
      </c>
      <c r="AD509">
        <v>0</v>
      </c>
      <c r="AE509">
        <f t="shared" si="307"/>
        <v>0</v>
      </c>
      <c r="AF509">
        <v>3</v>
      </c>
      <c r="AG509">
        <v>0</v>
      </c>
      <c r="AH509">
        <v>0.1</v>
      </c>
      <c r="AI509">
        <v>2</v>
      </c>
      <c r="AJ509">
        <v>0</v>
      </c>
      <c r="AK509">
        <v>0</v>
      </c>
      <c r="AL509">
        <v>0</v>
      </c>
      <c r="AM509">
        <f t="shared" si="309"/>
        <v>0</v>
      </c>
      <c r="AN509" s="8">
        <f t="shared" si="273"/>
        <v>0</v>
      </c>
      <c r="AO509" s="8">
        <f t="shared" si="272"/>
        <v>4</v>
      </c>
    </row>
    <row r="510" spans="1:41" ht="12.75" customHeight="1" x14ac:dyDescent="0.35">
      <c r="A510" s="6">
        <v>255</v>
      </c>
      <c r="B510" s="6">
        <v>630666</v>
      </c>
      <c r="C510" s="6" t="s">
        <v>212</v>
      </c>
      <c r="D510" s="6" t="s">
        <v>940</v>
      </c>
      <c r="E510" s="6" t="s">
        <v>954</v>
      </c>
      <c r="F510" s="9">
        <v>39387</v>
      </c>
      <c r="G510" s="6">
        <v>4.3</v>
      </c>
      <c r="H510" s="6">
        <v>3</v>
      </c>
      <c r="I510" s="6">
        <v>666</v>
      </c>
      <c r="J510" s="6">
        <v>630</v>
      </c>
      <c r="K510" s="6">
        <v>3</v>
      </c>
      <c r="L510" s="6">
        <v>0</v>
      </c>
      <c r="M510" s="6">
        <v>1</v>
      </c>
      <c r="N510" s="6">
        <v>0</v>
      </c>
      <c r="O510" s="6">
        <v>2</v>
      </c>
      <c r="P510" s="6">
        <v>4</v>
      </c>
      <c r="Q510">
        <v>0</v>
      </c>
      <c r="R510">
        <v>0</v>
      </c>
      <c r="S510">
        <v>0</v>
      </c>
      <c r="T510">
        <f t="shared" ref="T510" si="312">SUM($R510+$S510)</f>
        <v>0</v>
      </c>
      <c r="U510">
        <v>0</v>
      </c>
      <c r="V510">
        <v>0</v>
      </c>
      <c r="W510">
        <f t="shared" si="305"/>
        <v>0</v>
      </c>
      <c r="X510">
        <v>0</v>
      </c>
      <c r="Y510">
        <v>0</v>
      </c>
      <c r="Z510">
        <v>0</v>
      </c>
      <c r="AA510">
        <f t="shared" si="306"/>
        <v>0</v>
      </c>
      <c r="AB510">
        <v>0</v>
      </c>
      <c r="AC510">
        <v>0</v>
      </c>
      <c r="AD510">
        <v>0</v>
      </c>
      <c r="AE510">
        <f t="shared" si="307"/>
        <v>0</v>
      </c>
      <c r="AF510">
        <v>0</v>
      </c>
      <c r="AG510">
        <v>0</v>
      </c>
      <c r="AH510">
        <v>0</v>
      </c>
      <c r="AI510">
        <f t="shared" ref="AI510:AI511" si="313">SUM($AF510+$AG510+$AH510)</f>
        <v>0</v>
      </c>
      <c r="AJ510">
        <v>0</v>
      </c>
      <c r="AK510">
        <v>0</v>
      </c>
      <c r="AL510">
        <v>0</v>
      </c>
      <c r="AM510">
        <f t="shared" si="309"/>
        <v>0</v>
      </c>
      <c r="AN510" s="8">
        <f t="shared" si="273"/>
        <v>0</v>
      </c>
      <c r="AO510" s="8">
        <f t="shared" si="272"/>
        <v>0</v>
      </c>
    </row>
    <row r="511" spans="1:41" customFormat="1" x14ac:dyDescent="0.35">
      <c r="A511">
        <v>255</v>
      </c>
      <c r="B511">
        <v>630666</v>
      </c>
      <c r="C511" t="s">
        <v>212</v>
      </c>
      <c r="D511" t="s">
        <v>940</v>
      </c>
      <c r="E511" t="s">
        <v>1562</v>
      </c>
      <c r="F511" s="7">
        <f>DATEVALUE("3/20/2005")</f>
        <v>38431</v>
      </c>
      <c r="G511">
        <v>0</v>
      </c>
      <c r="H511">
        <v>0</v>
      </c>
      <c r="I511">
        <v>630</v>
      </c>
      <c r="J511">
        <v>666</v>
      </c>
      <c r="K511">
        <v>0</v>
      </c>
      <c r="L511">
        <v>0</v>
      </c>
      <c r="M511">
        <v>0</v>
      </c>
      <c r="N511">
        <v>0</v>
      </c>
      <c r="O511">
        <v>0</v>
      </c>
      <c r="P511">
        <v>0</v>
      </c>
      <c r="Q511">
        <v>0</v>
      </c>
      <c r="R511">
        <v>6</v>
      </c>
      <c r="S511">
        <v>5</v>
      </c>
      <c r="T511">
        <v>2</v>
      </c>
      <c r="U511">
        <v>0</v>
      </c>
      <c r="V511">
        <v>0</v>
      </c>
      <c r="W511">
        <f t="shared" si="305"/>
        <v>0</v>
      </c>
      <c r="X511">
        <v>0</v>
      </c>
      <c r="Y511">
        <v>0</v>
      </c>
      <c r="Z511">
        <v>0</v>
      </c>
      <c r="AA511">
        <f t="shared" si="306"/>
        <v>0</v>
      </c>
      <c r="AB511">
        <v>0</v>
      </c>
      <c r="AC511">
        <v>0</v>
      </c>
      <c r="AD511">
        <v>0</v>
      </c>
      <c r="AE511">
        <f t="shared" si="307"/>
        <v>0</v>
      </c>
      <c r="AF511">
        <v>0</v>
      </c>
      <c r="AG511">
        <v>0</v>
      </c>
      <c r="AH511">
        <v>0</v>
      </c>
      <c r="AI511">
        <f t="shared" si="313"/>
        <v>0</v>
      </c>
      <c r="AJ511">
        <v>0</v>
      </c>
      <c r="AK511">
        <v>0</v>
      </c>
      <c r="AL511">
        <v>0</v>
      </c>
      <c r="AM511">
        <f t="shared" si="309"/>
        <v>0</v>
      </c>
      <c r="AN511" s="8">
        <f t="shared" si="273"/>
        <v>0</v>
      </c>
      <c r="AO511" s="8">
        <f t="shared" si="272"/>
        <v>2</v>
      </c>
    </row>
    <row r="512" spans="1:41" ht="12.75" customHeight="1" x14ac:dyDescent="0.35">
      <c r="A512" s="6">
        <v>256</v>
      </c>
      <c r="B512" s="6">
        <v>630666</v>
      </c>
      <c r="C512" s="6" t="s">
        <v>212</v>
      </c>
      <c r="D512" s="6" t="s">
        <v>940</v>
      </c>
      <c r="E512" s="6" t="s">
        <v>956</v>
      </c>
      <c r="F512" s="9">
        <v>39809.01</v>
      </c>
      <c r="G512" s="6">
        <v>2</v>
      </c>
      <c r="H512" s="6">
        <v>2</v>
      </c>
      <c r="I512" s="6">
        <v>630</v>
      </c>
      <c r="J512" s="6">
        <v>666</v>
      </c>
      <c r="K512" s="6">
        <v>1</v>
      </c>
      <c r="L512" s="6">
        <v>0</v>
      </c>
      <c r="M512" s="6">
        <v>0</v>
      </c>
      <c r="N512" s="6">
        <v>0</v>
      </c>
      <c r="O512" s="6">
        <v>1</v>
      </c>
      <c r="P512" s="6">
        <v>2</v>
      </c>
      <c r="Q512">
        <v>0</v>
      </c>
      <c r="R512">
        <v>0</v>
      </c>
      <c r="S512">
        <v>5</v>
      </c>
      <c r="T512">
        <v>1</v>
      </c>
      <c r="U512">
        <v>0</v>
      </c>
      <c r="V512">
        <v>0</v>
      </c>
      <c r="W512">
        <f t="shared" si="305"/>
        <v>0</v>
      </c>
      <c r="X512">
        <v>0</v>
      </c>
      <c r="Y512">
        <v>0</v>
      </c>
      <c r="Z512">
        <v>0</v>
      </c>
      <c r="AA512">
        <f t="shared" si="306"/>
        <v>0</v>
      </c>
      <c r="AB512">
        <v>0</v>
      </c>
      <c r="AC512">
        <v>0</v>
      </c>
      <c r="AD512">
        <v>0</v>
      </c>
      <c r="AE512">
        <f t="shared" si="307"/>
        <v>0</v>
      </c>
      <c r="AF512">
        <v>0</v>
      </c>
      <c r="AG512">
        <v>2.8</v>
      </c>
      <c r="AH512">
        <v>0</v>
      </c>
      <c r="AI512">
        <v>1</v>
      </c>
      <c r="AJ512">
        <v>0</v>
      </c>
      <c r="AK512">
        <v>0</v>
      </c>
      <c r="AL512">
        <v>0</v>
      </c>
      <c r="AM512">
        <f t="shared" si="309"/>
        <v>0</v>
      </c>
      <c r="AN512" s="8">
        <f t="shared" si="273"/>
        <v>0</v>
      </c>
      <c r="AO512" s="8">
        <f t="shared" si="272"/>
        <v>2</v>
      </c>
    </row>
    <row r="513" spans="1:41" customFormat="1" x14ac:dyDescent="0.35">
      <c r="A513">
        <v>256</v>
      </c>
      <c r="B513">
        <v>630666</v>
      </c>
      <c r="C513" t="s">
        <v>212</v>
      </c>
      <c r="D513" t="s">
        <v>940</v>
      </c>
      <c r="E513" t="s">
        <v>1562</v>
      </c>
      <c r="F513" s="7">
        <v>40239</v>
      </c>
      <c r="G513">
        <v>0</v>
      </c>
      <c r="H513">
        <v>0</v>
      </c>
      <c r="I513">
        <v>666</v>
      </c>
      <c r="J513">
        <v>630</v>
      </c>
      <c r="K513">
        <v>0</v>
      </c>
      <c r="L513">
        <v>0</v>
      </c>
      <c r="M513">
        <v>0</v>
      </c>
      <c r="N513">
        <v>0</v>
      </c>
      <c r="O513">
        <v>0</v>
      </c>
      <c r="P513">
        <v>0</v>
      </c>
      <c r="Q513">
        <v>0</v>
      </c>
      <c r="R513">
        <v>6</v>
      </c>
      <c r="S513">
        <v>5</v>
      </c>
      <c r="T513">
        <v>2</v>
      </c>
      <c r="U513">
        <v>0</v>
      </c>
      <c r="V513">
        <v>0</v>
      </c>
      <c r="W513">
        <f t="shared" si="305"/>
        <v>0</v>
      </c>
      <c r="X513">
        <v>0</v>
      </c>
      <c r="Y513">
        <v>0</v>
      </c>
      <c r="Z513">
        <v>0</v>
      </c>
      <c r="AA513">
        <f t="shared" si="306"/>
        <v>0</v>
      </c>
      <c r="AB513">
        <v>0</v>
      </c>
      <c r="AC513">
        <v>0</v>
      </c>
      <c r="AD513">
        <v>0</v>
      </c>
      <c r="AE513">
        <f t="shared" si="307"/>
        <v>0</v>
      </c>
      <c r="AF513">
        <v>0</v>
      </c>
      <c r="AG513">
        <v>0</v>
      </c>
      <c r="AH513">
        <v>0.1</v>
      </c>
      <c r="AI513">
        <v>1</v>
      </c>
      <c r="AJ513">
        <v>0</v>
      </c>
      <c r="AK513">
        <v>0</v>
      </c>
      <c r="AL513">
        <v>0</v>
      </c>
      <c r="AM513">
        <f t="shared" si="309"/>
        <v>0</v>
      </c>
      <c r="AN513" s="8">
        <f t="shared" si="273"/>
        <v>0</v>
      </c>
      <c r="AO513" s="8">
        <f t="shared" si="272"/>
        <v>3</v>
      </c>
    </row>
    <row r="514" spans="1:41" ht="12.75" customHeight="1" x14ac:dyDescent="0.35">
      <c r="A514" s="6">
        <v>257</v>
      </c>
      <c r="B514" s="6">
        <v>630666</v>
      </c>
      <c r="C514" s="6" t="s">
        <v>212</v>
      </c>
      <c r="D514" s="6" t="s">
        <v>940</v>
      </c>
      <c r="E514" s="6" t="s">
        <v>960</v>
      </c>
      <c r="F514" s="9">
        <v>39965.040000000001</v>
      </c>
      <c r="G514" s="6">
        <v>4.3</v>
      </c>
      <c r="H514" s="6">
        <v>3</v>
      </c>
      <c r="I514" s="6">
        <v>666</v>
      </c>
      <c r="J514" s="6">
        <v>666</v>
      </c>
      <c r="K514" s="6">
        <v>4</v>
      </c>
      <c r="L514" s="6">
        <v>0</v>
      </c>
      <c r="M514" s="6">
        <v>1</v>
      </c>
      <c r="N514" s="6">
        <v>1</v>
      </c>
      <c r="O514" s="6">
        <v>2</v>
      </c>
      <c r="P514" s="6">
        <v>6</v>
      </c>
      <c r="Q514">
        <v>0</v>
      </c>
      <c r="R514">
        <v>0</v>
      </c>
      <c r="S514">
        <v>5</v>
      </c>
      <c r="T514">
        <v>1</v>
      </c>
      <c r="U514">
        <v>0</v>
      </c>
      <c r="V514">
        <v>0</v>
      </c>
      <c r="W514">
        <f t="shared" si="305"/>
        <v>0</v>
      </c>
      <c r="X514">
        <v>0</v>
      </c>
      <c r="Y514">
        <v>0</v>
      </c>
      <c r="Z514">
        <v>0</v>
      </c>
      <c r="AA514">
        <f t="shared" si="306"/>
        <v>0</v>
      </c>
      <c r="AB514">
        <v>0</v>
      </c>
      <c r="AC514">
        <v>0</v>
      </c>
      <c r="AD514">
        <v>0</v>
      </c>
      <c r="AE514">
        <f t="shared" si="307"/>
        <v>0</v>
      </c>
      <c r="AF514">
        <v>3</v>
      </c>
      <c r="AG514">
        <v>0</v>
      </c>
      <c r="AH514">
        <v>0.1</v>
      </c>
      <c r="AI514">
        <v>2</v>
      </c>
      <c r="AJ514">
        <v>0</v>
      </c>
      <c r="AK514">
        <v>0</v>
      </c>
      <c r="AL514">
        <v>0</v>
      </c>
      <c r="AM514">
        <f t="shared" si="309"/>
        <v>0</v>
      </c>
      <c r="AN514" s="8">
        <f t="shared" si="273"/>
        <v>0</v>
      </c>
      <c r="AO514" s="8">
        <f t="shared" si="272"/>
        <v>3</v>
      </c>
    </row>
    <row r="515" spans="1:41" customFormat="1" x14ac:dyDescent="0.35">
      <c r="A515">
        <v>257</v>
      </c>
      <c r="B515">
        <v>630666</v>
      </c>
      <c r="C515" t="s">
        <v>212</v>
      </c>
      <c r="D515" t="s">
        <v>940</v>
      </c>
      <c r="E515" t="s">
        <v>1562</v>
      </c>
      <c r="F515" s="7">
        <v>40241</v>
      </c>
      <c r="G515">
        <v>0</v>
      </c>
      <c r="H515">
        <v>0</v>
      </c>
      <c r="I515">
        <v>630</v>
      </c>
      <c r="J515">
        <v>666</v>
      </c>
      <c r="K515">
        <v>0</v>
      </c>
      <c r="L515">
        <v>0</v>
      </c>
      <c r="M515">
        <v>0</v>
      </c>
      <c r="N515">
        <v>0</v>
      </c>
      <c r="O515">
        <v>0</v>
      </c>
      <c r="P515">
        <v>0</v>
      </c>
      <c r="Q515">
        <v>0</v>
      </c>
      <c r="R515">
        <v>6</v>
      </c>
      <c r="S515">
        <v>5</v>
      </c>
      <c r="T515">
        <v>2</v>
      </c>
      <c r="U515">
        <v>0</v>
      </c>
      <c r="V515">
        <v>0</v>
      </c>
      <c r="W515">
        <f t="shared" si="305"/>
        <v>0</v>
      </c>
      <c r="X515">
        <v>0</v>
      </c>
      <c r="Y515">
        <v>0</v>
      </c>
      <c r="Z515">
        <v>0</v>
      </c>
      <c r="AA515">
        <f t="shared" si="306"/>
        <v>0</v>
      </c>
      <c r="AB515">
        <v>0</v>
      </c>
      <c r="AC515">
        <v>0</v>
      </c>
      <c r="AD515">
        <v>0</v>
      </c>
      <c r="AE515">
        <f t="shared" si="307"/>
        <v>0</v>
      </c>
      <c r="AF515">
        <v>3</v>
      </c>
      <c r="AG515">
        <v>0</v>
      </c>
      <c r="AH515">
        <v>0.1</v>
      </c>
      <c r="AI515">
        <v>2</v>
      </c>
      <c r="AJ515">
        <v>0</v>
      </c>
      <c r="AK515">
        <v>0</v>
      </c>
      <c r="AL515">
        <v>0</v>
      </c>
      <c r="AM515">
        <f t="shared" si="309"/>
        <v>0</v>
      </c>
      <c r="AN515" s="8">
        <f t="shared" si="273"/>
        <v>0</v>
      </c>
      <c r="AO515" s="8">
        <f t="shared" ref="AO515:AO578" si="314">SUM($T515+$AA515+$AI515)</f>
        <v>4</v>
      </c>
    </row>
    <row r="516" spans="1:41" ht="12.75" customHeight="1" x14ac:dyDescent="0.35">
      <c r="A516" s="6">
        <v>258</v>
      </c>
      <c r="B516" s="6">
        <v>630666</v>
      </c>
      <c r="C516" s="6" t="s">
        <v>212</v>
      </c>
      <c r="D516" s="6" t="s">
        <v>940</v>
      </c>
      <c r="E516" s="6" t="s">
        <v>963</v>
      </c>
      <c r="F516" s="9">
        <v>39965.050000000003</v>
      </c>
      <c r="G516" s="6">
        <v>4.2</v>
      </c>
      <c r="H516" s="6">
        <v>3</v>
      </c>
      <c r="I516" s="6">
        <v>666</v>
      </c>
      <c r="J516" s="6">
        <v>630</v>
      </c>
      <c r="K516" s="6">
        <v>3</v>
      </c>
      <c r="L516" s="6">
        <v>0</v>
      </c>
      <c r="M516" s="6">
        <v>1</v>
      </c>
      <c r="N516" s="6">
        <v>0</v>
      </c>
      <c r="O516" s="6">
        <v>2</v>
      </c>
      <c r="P516" s="6">
        <v>3</v>
      </c>
      <c r="Q516">
        <v>0</v>
      </c>
      <c r="R516">
        <v>0</v>
      </c>
      <c r="S516">
        <v>0</v>
      </c>
      <c r="T516">
        <f t="shared" ref="T516" si="315">SUM($R516+$S516)</f>
        <v>0</v>
      </c>
      <c r="U516">
        <v>0</v>
      </c>
      <c r="V516">
        <v>0</v>
      </c>
      <c r="W516">
        <f t="shared" si="305"/>
        <v>0</v>
      </c>
      <c r="X516">
        <v>0</v>
      </c>
      <c r="Y516">
        <v>0</v>
      </c>
      <c r="Z516">
        <v>0</v>
      </c>
      <c r="AA516">
        <f t="shared" si="306"/>
        <v>0</v>
      </c>
      <c r="AB516">
        <v>0</v>
      </c>
      <c r="AC516">
        <v>0</v>
      </c>
      <c r="AD516">
        <v>0</v>
      </c>
      <c r="AE516">
        <f t="shared" si="307"/>
        <v>0</v>
      </c>
      <c r="AF516">
        <v>3</v>
      </c>
      <c r="AG516">
        <v>0</v>
      </c>
      <c r="AH516">
        <v>0.1</v>
      </c>
      <c r="AI516">
        <v>2</v>
      </c>
      <c r="AJ516">
        <v>0</v>
      </c>
      <c r="AK516">
        <v>0</v>
      </c>
      <c r="AL516">
        <v>0</v>
      </c>
      <c r="AM516">
        <f t="shared" si="309"/>
        <v>0</v>
      </c>
      <c r="AN516" s="8">
        <f t="shared" ref="AN516:AN579" si="316">SUM($W516,$AE516,$AM516)</f>
        <v>0</v>
      </c>
      <c r="AO516" s="8">
        <f t="shared" si="314"/>
        <v>2</v>
      </c>
    </row>
    <row r="517" spans="1:41" customFormat="1" x14ac:dyDescent="0.35">
      <c r="A517">
        <v>258</v>
      </c>
      <c r="B517">
        <v>630666</v>
      </c>
      <c r="C517" t="s">
        <v>212</v>
      </c>
      <c r="D517" t="s">
        <v>940</v>
      </c>
      <c r="E517" t="s">
        <v>1562</v>
      </c>
      <c r="F517" s="7">
        <f>DATEVALUE("10/22/2001")</f>
        <v>37186</v>
      </c>
      <c r="G517">
        <v>0</v>
      </c>
      <c r="H517">
        <v>0</v>
      </c>
      <c r="I517">
        <v>630</v>
      </c>
      <c r="J517">
        <v>666</v>
      </c>
      <c r="K517">
        <v>0</v>
      </c>
      <c r="L517">
        <v>0</v>
      </c>
      <c r="M517">
        <v>0</v>
      </c>
      <c r="N517">
        <v>0</v>
      </c>
      <c r="O517">
        <v>0</v>
      </c>
      <c r="P517">
        <v>0</v>
      </c>
      <c r="Q517">
        <v>0</v>
      </c>
      <c r="R517">
        <v>6</v>
      </c>
      <c r="S517">
        <v>5</v>
      </c>
      <c r="T517">
        <v>2</v>
      </c>
      <c r="U517">
        <v>0</v>
      </c>
      <c r="V517">
        <v>0</v>
      </c>
      <c r="W517">
        <f t="shared" si="305"/>
        <v>0</v>
      </c>
      <c r="X517">
        <v>0</v>
      </c>
      <c r="Y517">
        <v>0</v>
      </c>
      <c r="Z517">
        <v>0</v>
      </c>
      <c r="AA517">
        <f t="shared" si="306"/>
        <v>0</v>
      </c>
      <c r="AB517">
        <v>0</v>
      </c>
      <c r="AC517">
        <v>0</v>
      </c>
      <c r="AD517">
        <v>0</v>
      </c>
      <c r="AE517">
        <f t="shared" si="307"/>
        <v>0</v>
      </c>
      <c r="AF517">
        <v>3</v>
      </c>
      <c r="AG517">
        <v>0</v>
      </c>
      <c r="AH517">
        <v>0.1</v>
      </c>
      <c r="AI517">
        <v>2</v>
      </c>
      <c r="AJ517">
        <v>0</v>
      </c>
      <c r="AK517">
        <v>0</v>
      </c>
      <c r="AL517">
        <v>0</v>
      </c>
      <c r="AM517">
        <f t="shared" si="309"/>
        <v>0</v>
      </c>
      <c r="AN517" s="8">
        <f t="shared" si="316"/>
        <v>0</v>
      </c>
      <c r="AO517" s="8">
        <f t="shared" si="314"/>
        <v>4</v>
      </c>
    </row>
    <row r="518" spans="1:41" ht="12.75" customHeight="1" x14ac:dyDescent="0.35">
      <c r="A518" s="6">
        <v>259</v>
      </c>
      <c r="B518" s="6">
        <v>630666</v>
      </c>
      <c r="C518" s="6" t="s">
        <v>212</v>
      </c>
      <c r="D518" s="6" t="s">
        <v>940</v>
      </c>
      <c r="E518" s="6" t="s">
        <v>966</v>
      </c>
      <c r="F518" s="9">
        <v>40001.01</v>
      </c>
      <c r="G518" s="6">
        <v>4.2</v>
      </c>
      <c r="H518" s="6">
        <v>3</v>
      </c>
      <c r="I518" s="6">
        <v>666</v>
      </c>
      <c r="J518" s="6">
        <v>630</v>
      </c>
      <c r="K518" s="6">
        <v>3</v>
      </c>
      <c r="L518" s="6">
        <v>0</v>
      </c>
      <c r="M518" s="6">
        <v>1</v>
      </c>
      <c r="N518" s="6">
        <v>0</v>
      </c>
      <c r="O518" s="6">
        <v>2</v>
      </c>
      <c r="P518" s="6">
        <v>2</v>
      </c>
      <c r="Q518">
        <v>0</v>
      </c>
      <c r="R518">
        <v>0</v>
      </c>
      <c r="S518">
        <v>0</v>
      </c>
      <c r="T518">
        <f t="shared" ref="T518" si="317">SUM($R518+$S518)</f>
        <v>0</v>
      </c>
      <c r="U518">
        <v>0</v>
      </c>
      <c r="V518">
        <v>0</v>
      </c>
      <c r="W518">
        <f t="shared" si="305"/>
        <v>0</v>
      </c>
      <c r="X518">
        <v>0</v>
      </c>
      <c r="Y518">
        <v>0</v>
      </c>
      <c r="Z518">
        <v>0</v>
      </c>
      <c r="AA518">
        <f t="shared" si="306"/>
        <v>0</v>
      </c>
      <c r="AB518">
        <v>0</v>
      </c>
      <c r="AC518">
        <v>0</v>
      </c>
      <c r="AD518">
        <v>0</v>
      </c>
      <c r="AE518">
        <f t="shared" si="307"/>
        <v>0</v>
      </c>
      <c r="AF518">
        <v>3</v>
      </c>
      <c r="AG518">
        <v>0</v>
      </c>
      <c r="AH518">
        <v>0.1</v>
      </c>
      <c r="AI518">
        <v>2</v>
      </c>
      <c r="AJ518">
        <v>0</v>
      </c>
      <c r="AK518">
        <v>0</v>
      </c>
      <c r="AL518">
        <v>0</v>
      </c>
      <c r="AM518">
        <f t="shared" si="309"/>
        <v>0</v>
      </c>
      <c r="AN518" s="8">
        <f t="shared" si="316"/>
        <v>0</v>
      </c>
      <c r="AO518" s="8">
        <f t="shared" si="314"/>
        <v>2</v>
      </c>
    </row>
    <row r="519" spans="1:41" customFormat="1" x14ac:dyDescent="0.35">
      <c r="A519">
        <v>259</v>
      </c>
      <c r="B519">
        <v>630666</v>
      </c>
      <c r="C519" t="s">
        <v>212</v>
      </c>
      <c r="D519" t="s">
        <v>940</v>
      </c>
      <c r="E519" t="s">
        <v>1562</v>
      </c>
      <c r="F519" s="7">
        <f>DATEVALUE("3/1/2003")</f>
        <v>37681</v>
      </c>
      <c r="G519">
        <v>0</v>
      </c>
      <c r="H519">
        <v>0</v>
      </c>
      <c r="I519">
        <v>630</v>
      </c>
      <c r="J519">
        <v>666</v>
      </c>
      <c r="K519">
        <v>0</v>
      </c>
      <c r="L519">
        <v>0</v>
      </c>
      <c r="M519">
        <v>0</v>
      </c>
      <c r="N519">
        <v>0</v>
      </c>
      <c r="O519">
        <v>0</v>
      </c>
      <c r="P519">
        <v>0</v>
      </c>
      <c r="Q519">
        <v>0</v>
      </c>
      <c r="R519">
        <v>6</v>
      </c>
      <c r="S519">
        <v>5</v>
      </c>
      <c r="T519">
        <v>2</v>
      </c>
      <c r="U519">
        <v>0</v>
      </c>
      <c r="V519">
        <v>0</v>
      </c>
      <c r="W519">
        <f t="shared" si="305"/>
        <v>0</v>
      </c>
      <c r="X519">
        <v>0</v>
      </c>
      <c r="Y519">
        <v>0</v>
      </c>
      <c r="Z519">
        <v>0</v>
      </c>
      <c r="AA519">
        <f t="shared" si="306"/>
        <v>0</v>
      </c>
      <c r="AB519">
        <v>0</v>
      </c>
      <c r="AC519">
        <v>0</v>
      </c>
      <c r="AD519">
        <v>0</v>
      </c>
      <c r="AE519">
        <f t="shared" si="307"/>
        <v>0</v>
      </c>
      <c r="AF519">
        <v>3</v>
      </c>
      <c r="AG519">
        <v>0</v>
      </c>
      <c r="AH519">
        <v>0.1</v>
      </c>
      <c r="AI519">
        <v>2</v>
      </c>
      <c r="AJ519">
        <v>0</v>
      </c>
      <c r="AK519">
        <v>0</v>
      </c>
      <c r="AL519">
        <v>0</v>
      </c>
      <c r="AM519">
        <f t="shared" si="309"/>
        <v>0</v>
      </c>
      <c r="AN519" s="8">
        <f t="shared" si="316"/>
        <v>0</v>
      </c>
      <c r="AO519" s="8">
        <f t="shared" si="314"/>
        <v>4</v>
      </c>
    </row>
    <row r="520" spans="1:41" ht="12.75" customHeight="1" x14ac:dyDescent="0.35">
      <c r="A520" s="6">
        <v>260</v>
      </c>
      <c r="B520" s="6">
        <v>630666</v>
      </c>
      <c r="C520" s="6" t="s">
        <v>212</v>
      </c>
      <c r="D520" s="6" t="s">
        <v>940</v>
      </c>
      <c r="E520" s="6" t="s">
        <v>969</v>
      </c>
      <c r="F520" s="9">
        <v>40797</v>
      </c>
      <c r="G520" s="6">
        <v>3</v>
      </c>
      <c r="H520" s="6">
        <v>3</v>
      </c>
      <c r="I520" s="6">
        <v>666</v>
      </c>
      <c r="J520" s="6">
        <v>630</v>
      </c>
      <c r="K520" s="6">
        <v>3</v>
      </c>
      <c r="L520" s="6">
        <v>0</v>
      </c>
      <c r="M520" s="6">
        <v>1</v>
      </c>
      <c r="N520" s="6">
        <v>0</v>
      </c>
      <c r="O520" s="6">
        <v>2</v>
      </c>
      <c r="P520" s="6">
        <v>3</v>
      </c>
      <c r="Q520">
        <v>0</v>
      </c>
      <c r="R520">
        <v>0</v>
      </c>
      <c r="S520">
        <v>0</v>
      </c>
      <c r="T520">
        <f t="shared" ref="T520" si="318">SUM($R520+$S520)</f>
        <v>0</v>
      </c>
      <c r="U520">
        <v>0</v>
      </c>
      <c r="V520">
        <v>0</v>
      </c>
      <c r="W520">
        <f t="shared" si="305"/>
        <v>0</v>
      </c>
      <c r="X520">
        <v>0</v>
      </c>
      <c r="Y520">
        <v>0</v>
      </c>
      <c r="Z520">
        <v>0</v>
      </c>
      <c r="AA520">
        <f t="shared" si="306"/>
        <v>0</v>
      </c>
      <c r="AB520">
        <v>0</v>
      </c>
      <c r="AC520">
        <v>0</v>
      </c>
      <c r="AD520">
        <v>0</v>
      </c>
      <c r="AE520">
        <f t="shared" si="307"/>
        <v>0</v>
      </c>
      <c r="AF520">
        <v>0</v>
      </c>
      <c r="AG520">
        <v>0</v>
      </c>
      <c r="AH520">
        <v>0.1</v>
      </c>
      <c r="AI520">
        <v>1</v>
      </c>
      <c r="AJ520">
        <v>0</v>
      </c>
      <c r="AK520">
        <v>0</v>
      </c>
      <c r="AL520">
        <v>0</v>
      </c>
      <c r="AM520">
        <f t="shared" si="309"/>
        <v>0</v>
      </c>
      <c r="AN520" s="8">
        <f t="shared" si="316"/>
        <v>0</v>
      </c>
      <c r="AO520" s="8">
        <f t="shared" si="314"/>
        <v>1</v>
      </c>
    </row>
    <row r="521" spans="1:41" customFormat="1" x14ac:dyDescent="0.35">
      <c r="A521">
        <v>260</v>
      </c>
      <c r="B521">
        <v>630666</v>
      </c>
      <c r="C521" t="s">
        <v>212</v>
      </c>
      <c r="D521" t="s">
        <v>940</v>
      </c>
      <c r="E521" t="s">
        <v>1562</v>
      </c>
      <c r="F521" s="7">
        <f>DATEVALUE("7/12/2003")</f>
        <v>37814</v>
      </c>
      <c r="G521">
        <v>0</v>
      </c>
      <c r="H521">
        <v>0</v>
      </c>
      <c r="I521">
        <v>630</v>
      </c>
      <c r="J521">
        <v>666</v>
      </c>
      <c r="K521">
        <v>0</v>
      </c>
      <c r="L521">
        <v>0</v>
      </c>
      <c r="M521">
        <v>0</v>
      </c>
      <c r="N521">
        <v>0</v>
      </c>
      <c r="O521">
        <v>0</v>
      </c>
      <c r="P521">
        <v>0</v>
      </c>
      <c r="Q521">
        <v>0</v>
      </c>
      <c r="R521">
        <v>6</v>
      </c>
      <c r="S521">
        <v>5</v>
      </c>
      <c r="T521">
        <v>2</v>
      </c>
      <c r="U521">
        <v>0</v>
      </c>
      <c r="V521">
        <v>0</v>
      </c>
      <c r="W521">
        <f t="shared" si="305"/>
        <v>0</v>
      </c>
      <c r="X521">
        <v>0</v>
      </c>
      <c r="Y521">
        <v>0</v>
      </c>
      <c r="Z521">
        <v>0</v>
      </c>
      <c r="AA521">
        <f t="shared" si="306"/>
        <v>0</v>
      </c>
      <c r="AB521">
        <v>0</v>
      </c>
      <c r="AC521">
        <v>0</v>
      </c>
      <c r="AD521">
        <v>0</v>
      </c>
      <c r="AE521">
        <f t="shared" si="307"/>
        <v>0</v>
      </c>
      <c r="AF521">
        <v>3</v>
      </c>
      <c r="AG521">
        <v>0</v>
      </c>
      <c r="AH521">
        <v>0</v>
      </c>
      <c r="AI521">
        <v>1</v>
      </c>
      <c r="AJ521">
        <v>0</v>
      </c>
      <c r="AK521">
        <v>0</v>
      </c>
      <c r="AL521">
        <v>0</v>
      </c>
      <c r="AM521">
        <f t="shared" si="309"/>
        <v>0</v>
      </c>
      <c r="AN521" s="8">
        <f t="shared" si="316"/>
        <v>0</v>
      </c>
      <c r="AO521" s="8">
        <f t="shared" si="314"/>
        <v>3</v>
      </c>
    </row>
    <row r="522" spans="1:41" ht="12.75" customHeight="1" x14ac:dyDescent="0.35">
      <c r="A522" s="6">
        <v>261</v>
      </c>
      <c r="B522" s="6">
        <v>630666</v>
      </c>
      <c r="C522" s="6" t="s">
        <v>212</v>
      </c>
      <c r="D522" s="6" t="s">
        <v>940</v>
      </c>
      <c r="E522" s="6" t="s">
        <v>972</v>
      </c>
      <c r="F522" s="9">
        <v>41335</v>
      </c>
      <c r="G522" s="6">
        <v>4.2</v>
      </c>
      <c r="H522" s="6">
        <v>2</v>
      </c>
      <c r="I522" s="6">
        <v>630</v>
      </c>
      <c r="J522" s="6">
        <v>666</v>
      </c>
      <c r="K522" s="6">
        <v>4</v>
      </c>
      <c r="L522" s="6">
        <v>0</v>
      </c>
      <c r="M522" s="6">
        <v>0</v>
      </c>
      <c r="N522" s="6">
        <v>0</v>
      </c>
      <c r="O522" s="6">
        <v>2</v>
      </c>
      <c r="P522" s="6">
        <v>5</v>
      </c>
      <c r="Q522">
        <v>0</v>
      </c>
      <c r="R522">
        <v>0</v>
      </c>
      <c r="S522">
        <v>5</v>
      </c>
      <c r="T522">
        <v>1</v>
      </c>
      <c r="U522">
        <v>0</v>
      </c>
      <c r="V522">
        <v>0</v>
      </c>
      <c r="W522">
        <f t="shared" si="305"/>
        <v>0</v>
      </c>
      <c r="X522">
        <v>0</v>
      </c>
      <c r="Y522">
        <v>0</v>
      </c>
      <c r="Z522">
        <v>0</v>
      </c>
      <c r="AA522">
        <f t="shared" si="306"/>
        <v>0</v>
      </c>
      <c r="AB522">
        <v>0</v>
      </c>
      <c r="AC522">
        <v>0</v>
      </c>
      <c r="AD522">
        <v>0</v>
      </c>
      <c r="AE522">
        <f t="shared" si="307"/>
        <v>0</v>
      </c>
      <c r="AF522">
        <v>0</v>
      </c>
      <c r="AG522">
        <v>0</v>
      </c>
      <c r="AH522">
        <v>0</v>
      </c>
      <c r="AI522">
        <f t="shared" ref="AI522" si="319">SUM($AF522+$AG522+$AH522)</f>
        <v>0</v>
      </c>
      <c r="AJ522">
        <v>0</v>
      </c>
      <c r="AK522">
        <v>0</v>
      </c>
      <c r="AL522">
        <v>0</v>
      </c>
      <c r="AM522">
        <f t="shared" si="309"/>
        <v>0</v>
      </c>
      <c r="AN522" s="8">
        <f t="shared" si="316"/>
        <v>0</v>
      </c>
      <c r="AO522" s="8">
        <f t="shared" si="314"/>
        <v>1</v>
      </c>
    </row>
    <row r="523" spans="1:41" customFormat="1" x14ac:dyDescent="0.35">
      <c r="A523">
        <v>261</v>
      </c>
      <c r="B523">
        <v>630666</v>
      </c>
      <c r="C523" t="s">
        <v>212</v>
      </c>
      <c r="D523" t="s">
        <v>940</v>
      </c>
      <c r="E523" t="s">
        <v>1562</v>
      </c>
      <c r="F523" s="7">
        <f>DATEVALUE("11/15/2008")</f>
        <v>39767</v>
      </c>
      <c r="G523">
        <v>0</v>
      </c>
      <c r="H523">
        <v>0</v>
      </c>
      <c r="I523">
        <v>666</v>
      </c>
      <c r="J523">
        <v>630</v>
      </c>
      <c r="K523">
        <v>0</v>
      </c>
      <c r="L523">
        <v>0</v>
      </c>
      <c r="M523">
        <v>0</v>
      </c>
      <c r="N523">
        <v>0</v>
      </c>
      <c r="O523">
        <v>0</v>
      </c>
      <c r="P523">
        <v>0</v>
      </c>
      <c r="Q523">
        <v>0</v>
      </c>
      <c r="R523">
        <v>6</v>
      </c>
      <c r="S523">
        <v>5</v>
      </c>
      <c r="T523">
        <v>2</v>
      </c>
      <c r="U523">
        <v>17</v>
      </c>
      <c r="V523">
        <v>0</v>
      </c>
      <c r="W523">
        <v>1</v>
      </c>
      <c r="X523">
        <v>0</v>
      </c>
      <c r="Y523">
        <v>0</v>
      </c>
      <c r="Z523">
        <v>0</v>
      </c>
      <c r="AA523">
        <f t="shared" si="306"/>
        <v>0</v>
      </c>
      <c r="AB523">
        <v>0</v>
      </c>
      <c r="AC523">
        <v>0</v>
      </c>
      <c r="AD523">
        <v>0</v>
      </c>
      <c r="AE523">
        <f t="shared" si="307"/>
        <v>0</v>
      </c>
      <c r="AF523">
        <v>3</v>
      </c>
      <c r="AG523">
        <v>0</v>
      </c>
      <c r="AH523">
        <v>0.1</v>
      </c>
      <c r="AI523">
        <v>2</v>
      </c>
      <c r="AJ523">
        <v>0</v>
      </c>
      <c r="AK523">
        <v>0</v>
      </c>
      <c r="AL523">
        <v>0</v>
      </c>
      <c r="AM523">
        <f t="shared" si="309"/>
        <v>0</v>
      </c>
      <c r="AN523" s="8">
        <f t="shared" si="316"/>
        <v>1</v>
      </c>
      <c r="AO523" s="8">
        <f t="shared" si="314"/>
        <v>4</v>
      </c>
    </row>
    <row r="524" spans="1:41" ht="12.75" customHeight="1" x14ac:dyDescent="0.35">
      <c r="A524" s="6">
        <v>262</v>
      </c>
      <c r="B524" s="6">
        <v>630666</v>
      </c>
      <c r="C524" s="6" t="s">
        <v>212</v>
      </c>
      <c r="D524" s="6" t="s">
        <v>940</v>
      </c>
      <c r="E524" s="6" t="s">
        <v>975</v>
      </c>
      <c r="F524" s="9">
        <v>41764.03</v>
      </c>
      <c r="G524" s="6">
        <v>3</v>
      </c>
      <c r="H524" s="6">
        <v>1</v>
      </c>
      <c r="I524" s="6">
        <v>630</v>
      </c>
      <c r="J524" s="6">
        <v>666</v>
      </c>
      <c r="K524" s="6">
        <v>3</v>
      </c>
      <c r="L524" s="6">
        <v>0</v>
      </c>
      <c r="M524" s="6">
        <v>1</v>
      </c>
      <c r="N524" s="6">
        <v>0</v>
      </c>
      <c r="O524" s="6">
        <v>2</v>
      </c>
      <c r="P524" s="6">
        <v>3</v>
      </c>
      <c r="Q524">
        <v>0</v>
      </c>
      <c r="R524">
        <v>0</v>
      </c>
      <c r="S524">
        <v>5</v>
      </c>
      <c r="T524">
        <v>1</v>
      </c>
      <c r="U524">
        <v>0</v>
      </c>
      <c r="V524">
        <v>0</v>
      </c>
      <c r="W524">
        <f t="shared" ref="W524:W529" si="320">SUM($U524, $V524)</f>
        <v>0</v>
      </c>
      <c r="X524">
        <v>0</v>
      </c>
      <c r="Y524">
        <v>0</v>
      </c>
      <c r="Z524">
        <v>0</v>
      </c>
      <c r="AA524">
        <f t="shared" si="306"/>
        <v>0</v>
      </c>
      <c r="AB524">
        <v>0</v>
      </c>
      <c r="AC524">
        <v>0</v>
      </c>
      <c r="AD524">
        <v>0</v>
      </c>
      <c r="AE524">
        <f t="shared" si="307"/>
        <v>0</v>
      </c>
      <c r="AF524">
        <v>0</v>
      </c>
      <c r="AG524">
        <v>0</v>
      </c>
      <c r="AH524">
        <v>0.1</v>
      </c>
      <c r="AI524">
        <v>1</v>
      </c>
      <c r="AJ524">
        <v>0</v>
      </c>
      <c r="AK524">
        <v>0</v>
      </c>
      <c r="AL524">
        <v>0</v>
      </c>
      <c r="AM524">
        <f t="shared" si="309"/>
        <v>0</v>
      </c>
      <c r="AN524" s="8">
        <f t="shared" si="316"/>
        <v>0</v>
      </c>
      <c r="AO524" s="8">
        <f t="shared" si="314"/>
        <v>2</v>
      </c>
    </row>
    <row r="525" spans="1:41" customFormat="1" x14ac:dyDescent="0.35">
      <c r="A525">
        <v>262</v>
      </c>
      <c r="B525">
        <v>630666</v>
      </c>
      <c r="C525" t="s">
        <v>212</v>
      </c>
      <c r="D525" t="s">
        <v>940</v>
      </c>
      <c r="E525" t="s">
        <v>976</v>
      </c>
      <c r="F525" s="7">
        <v>39769</v>
      </c>
      <c r="G525">
        <v>3</v>
      </c>
      <c r="H525">
        <v>2</v>
      </c>
      <c r="I525">
        <v>666</v>
      </c>
      <c r="J525">
        <v>630</v>
      </c>
      <c r="K525">
        <v>3</v>
      </c>
      <c r="L525">
        <v>0</v>
      </c>
      <c r="M525">
        <v>1</v>
      </c>
      <c r="N525">
        <v>0</v>
      </c>
      <c r="O525">
        <v>2</v>
      </c>
      <c r="P525">
        <v>3</v>
      </c>
      <c r="Q525">
        <v>0</v>
      </c>
      <c r="R525">
        <v>0</v>
      </c>
      <c r="S525">
        <v>0</v>
      </c>
      <c r="T525">
        <f t="shared" ref="T525:T526" si="321">SUM($R525+$S525)</f>
        <v>0</v>
      </c>
      <c r="U525">
        <v>0</v>
      </c>
      <c r="V525">
        <v>0</v>
      </c>
      <c r="W525">
        <f t="shared" si="320"/>
        <v>0</v>
      </c>
      <c r="X525">
        <v>0</v>
      </c>
      <c r="Y525">
        <v>0</v>
      </c>
      <c r="Z525">
        <v>0</v>
      </c>
      <c r="AA525">
        <f t="shared" si="306"/>
        <v>0</v>
      </c>
      <c r="AB525">
        <v>0</v>
      </c>
      <c r="AC525">
        <v>0</v>
      </c>
      <c r="AD525">
        <v>0</v>
      </c>
      <c r="AE525">
        <f t="shared" si="307"/>
        <v>0</v>
      </c>
      <c r="AF525">
        <v>0</v>
      </c>
      <c r="AG525">
        <v>0</v>
      </c>
      <c r="AH525">
        <v>0.1</v>
      </c>
      <c r="AI525">
        <v>1</v>
      </c>
      <c r="AJ525">
        <v>0</v>
      </c>
      <c r="AK525">
        <v>0</v>
      </c>
      <c r="AL525">
        <v>0</v>
      </c>
      <c r="AM525">
        <f t="shared" si="309"/>
        <v>0</v>
      </c>
      <c r="AN525" s="8">
        <f t="shared" si="316"/>
        <v>0</v>
      </c>
      <c r="AO525" s="8">
        <f t="shared" si="314"/>
        <v>1</v>
      </c>
    </row>
    <row r="526" spans="1:41" ht="12.75" customHeight="1" x14ac:dyDescent="0.35">
      <c r="A526" s="6">
        <v>263</v>
      </c>
      <c r="B526" s="6">
        <v>630666</v>
      </c>
      <c r="C526" s="6" t="s">
        <v>212</v>
      </c>
      <c r="D526" s="6" t="s">
        <v>940</v>
      </c>
      <c r="E526" s="6" t="s">
        <v>976</v>
      </c>
      <c r="F526" s="9">
        <v>41791.03</v>
      </c>
      <c r="G526" s="6">
        <v>3</v>
      </c>
      <c r="H526" s="6">
        <v>2</v>
      </c>
      <c r="I526" s="6">
        <v>666</v>
      </c>
      <c r="J526" s="6">
        <v>630</v>
      </c>
      <c r="K526" s="6">
        <v>3</v>
      </c>
      <c r="L526" s="6">
        <v>0</v>
      </c>
      <c r="M526" s="6">
        <v>1</v>
      </c>
      <c r="N526" s="6">
        <v>0</v>
      </c>
      <c r="O526" s="6">
        <v>2</v>
      </c>
      <c r="P526" s="6">
        <v>3</v>
      </c>
      <c r="Q526">
        <v>0</v>
      </c>
      <c r="R526">
        <v>0</v>
      </c>
      <c r="S526">
        <v>0</v>
      </c>
      <c r="T526">
        <f t="shared" si="321"/>
        <v>0</v>
      </c>
      <c r="U526">
        <v>0</v>
      </c>
      <c r="V526">
        <v>0</v>
      </c>
      <c r="W526">
        <f t="shared" si="320"/>
        <v>0</v>
      </c>
      <c r="X526">
        <v>0</v>
      </c>
      <c r="Y526">
        <v>0</v>
      </c>
      <c r="Z526">
        <v>0</v>
      </c>
      <c r="AA526">
        <f t="shared" si="306"/>
        <v>0</v>
      </c>
      <c r="AB526">
        <v>0</v>
      </c>
      <c r="AC526">
        <v>0</v>
      </c>
      <c r="AD526">
        <v>0</v>
      </c>
      <c r="AE526">
        <f t="shared" si="307"/>
        <v>0</v>
      </c>
      <c r="AF526">
        <v>0</v>
      </c>
      <c r="AG526">
        <v>0</v>
      </c>
      <c r="AH526">
        <v>0.1</v>
      </c>
      <c r="AI526">
        <v>1</v>
      </c>
      <c r="AJ526">
        <v>0</v>
      </c>
      <c r="AK526">
        <v>0</v>
      </c>
      <c r="AL526">
        <v>0</v>
      </c>
      <c r="AM526">
        <f t="shared" si="309"/>
        <v>0</v>
      </c>
      <c r="AN526" s="8">
        <f t="shared" si="316"/>
        <v>0</v>
      </c>
      <c r="AO526" s="8">
        <f t="shared" si="314"/>
        <v>1</v>
      </c>
    </row>
    <row r="527" spans="1:41" customFormat="1" x14ac:dyDescent="0.35">
      <c r="A527">
        <v>263</v>
      </c>
      <c r="B527">
        <v>630666</v>
      </c>
      <c r="C527" t="s">
        <v>212</v>
      </c>
      <c r="D527" t="s">
        <v>940</v>
      </c>
      <c r="E527" t="s">
        <v>979</v>
      </c>
      <c r="F527" s="7">
        <f>DATEVALUE("12/24/2008")</f>
        <v>39806</v>
      </c>
      <c r="G527">
        <v>3</v>
      </c>
      <c r="H527">
        <v>2</v>
      </c>
      <c r="I527">
        <v>630</v>
      </c>
      <c r="J527">
        <v>666</v>
      </c>
      <c r="K527">
        <v>2</v>
      </c>
      <c r="L527">
        <v>0</v>
      </c>
      <c r="M527">
        <v>0</v>
      </c>
      <c r="N527">
        <v>0</v>
      </c>
      <c r="O527">
        <v>2</v>
      </c>
      <c r="P527">
        <v>1</v>
      </c>
      <c r="Q527">
        <v>0</v>
      </c>
      <c r="R527">
        <v>6</v>
      </c>
      <c r="S527">
        <v>0</v>
      </c>
      <c r="T527">
        <v>1</v>
      </c>
      <c r="U527">
        <v>0</v>
      </c>
      <c r="V527">
        <v>0</v>
      </c>
      <c r="W527">
        <f t="shared" si="320"/>
        <v>0</v>
      </c>
      <c r="X527">
        <v>0</v>
      </c>
      <c r="Y527">
        <v>0</v>
      </c>
      <c r="Z527">
        <v>0</v>
      </c>
      <c r="AA527">
        <f t="shared" si="306"/>
        <v>0</v>
      </c>
      <c r="AB527">
        <v>0</v>
      </c>
      <c r="AC527">
        <v>0</v>
      </c>
      <c r="AD527">
        <v>0</v>
      </c>
      <c r="AE527">
        <f t="shared" si="307"/>
        <v>0</v>
      </c>
      <c r="AF527">
        <v>0</v>
      </c>
      <c r="AG527">
        <v>0</v>
      </c>
      <c r="AH527">
        <v>0</v>
      </c>
      <c r="AI527">
        <f t="shared" ref="AI527:AI528" si="322">SUM($AF527+$AG527+$AH527)</f>
        <v>0</v>
      </c>
      <c r="AJ527">
        <v>0</v>
      </c>
      <c r="AK527">
        <v>0</v>
      </c>
      <c r="AL527">
        <v>0</v>
      </c>
      <c r="AM527">
        <f t="shared" si="309"/>
        <v>0</v>
      </c>
      <c r="AN527" s="8">
        <f t="shared" si="316"/>
        <v>0</v>
      </c>
      <c r="AO527" s="8">
        <f t="shared" si="314"/>
        <v>1</v>
      </c>
    </row>
    <row r="528" spans="1:41" ht="12.75" customHeight="1" x14ac:dyDescent="0.35">
      <c r="A528" s="6">
        <v>264</v>
      </c>
      <c r="B528" s="6">
        <v>630666</v>
      </c>
      <c r="C528" s="6" t="s">
        <v>212</v>
      </c>
      <c r="D528" s="6" t="s">
        <v>940</v>
      </c>
      <c r="E528" s="6" t="s">
        <v>979</v>
      </c>
      <c r="F528" s="9">
        <v>41821.01</v>
      </c>
      <c r="G528" s="6">
        <v>3</v>
      </c>
      <c r="H528" s="6">
        <v>2</v>
      </c>
      <c r="I528" s="6">
        <v>630</v>
      </c>
      <c r="J528" s="6">
        <v>666</v>
      </c>
      <c r="K528" s="6">
        <v>2</v>
      </c>
      <c r="L528" s="6">
        <v>0</v>
      </c>
      <c r="M528" s="6">
        <v>0</v>
      </c>
      <c r="N528" s="6">
        <v>0</v>
      </c>
      <c r="O528" s="6">
        <v>2</v>
      </c>
      <c r="P528" s="6">
        <v>1</v>
      </c>
      <c r="Q528">
        <v>0</v>
      </c>
      <c r="R528">
        <v>6</v>
      </c>
      <c r="S528">
        <v>0</v>
      </c>
      <c r="T528">
        <v>1</v>
      </c>
      <c r="U528">
        <v>0</v>
      </c>
      <c r="V528">
        <v>0</v>
      </c>
      <c r="W528">
        <f t="shared" si="320"/>
        <v>0</v>
      </c>
      <c r="X528">
        <v>0</v>
      </c>
      <c r="Y528">
        <v>0</v>
      </c>
      <c r="Z528">
        <v>0</v>
      </c>
      <c r="AA528">
        <f t="shared" si="306"/>
        <v>0</v>
      </c>
      <c r="AB528">
        <v>0</v>
      </c>
      <c r="AC528">
        <v>0</v>
      </c>
      <c r="AD528">
        <v>0</v>
      </c>
      <c r="AE528">
        <f t="shared" si="307"/>
        <v>0</v>
      </c>
      <c r="AF528">
        <v>0</v>
      </c>
      <c r="AG528">
        <v>0</v>
      </c>
      <c r="AH528">
        <v>0</v>
      </c>
      <c r="AI528">
        <f t="shared" si="322"/>
        <v>0</v>
      </c>
      <c r="AJ528">
        <v>0</v>
      </c>
      <c r="AK528">
        <v>0</v>
      </c>
      <c r="AL528">
        <v>0</v>
      </c>
      <c r="AM528">
        <f t="shared" si="309"/>
        <v>0</v>
      </c>
      <c r="AN528" s="8">
        <f t="shared" si="316"/>
        <v>0</v>
      </c>
      <c r="AO528" s="8">
        <f t="shared" si="314"/>
        <v>1</v>
      </c>
    </row>
    <row r="529" spans="1:41" customFormat="1" x14ac:dyDescent="0.35">
      <c r="A529">
        <v>264</v>
      </c>
      <c r="B529">
        <v>630666</v>
      </c>
      <c r="C529" t="s">
        <v>212</v>
      </c>
      <c r="D529" t="s">
        <v>940</v>
      </c>
      <c r="E529" t="s">
        <v>1562</v>
      </c>
      <c r="F529" s="7">
        <v>40424</v>
      </c>
      <c r="G529">
        <v>0</v>
      </c>
      <c r="H529">
        <v>0</v>
      </c>
      <c r="I529">
        <v>666</v>
      </c>
      <c r="J529">
        <v>630</v>
      </c>
      <c r="K529">
        <v>0</v>
      </c>
      <c r="L529">
        <v>0</v>
      </c>
      <c r="M529">
        <v>0</v>
      </c>
      <c r="N529">
        <v>0</v>
      </c>
      <c r="O529">
        <v>0</v>
      </c>
      <c r="P529">
        <v>0</v>
      </c>
      <c r="Q529">
        <v>0</v>
      </c>
      <c r="R529">
        <v>6</v>
      </c>
      <c r="S529">
        <v>5</v>
      </c>
      <c r="T529">
        <v>2</v>
      </c>
      <c r="U529">
        <v>0</v>
      </c>
      <c r="V529">
        <v>0</v>
      </c>
      <c r="W529">
        <f t="shared" si="320"/>
        <v>0</v>
      </c>
      <c r="X529">
        <v>0</v>
      </c>
      <c r="Y529">
        <v>0</v>
      </c>
      <c r="Z529">
        <v>0</v>
      </c>
      <c r="AA529">
        <f t="shared" si="306"/>
        <v>0</v>
      </c>
      <c r="AB529">
        <v>0</v>
      </c>
      <c r="AC529">
        <v>0</v>
      </c>
      <c r="AD529">
        <v>0</v>
      </c>
      <c r="AE529">
        <f t="shared" si="307"/>
        <v>0</v>
      </c>
      <c r="AF529">
        <v>0</v>
      </c>
      <c r="AG529">
        <v>0</v>
      </c>
      <c r="AH529">
        <v>0.1</v>
      </c>
      <c r="AI529">
        <v>1</v>
      </c>
      <c r="AJ529">
        <v>0</v>
      </c>
      <c r="AK529">
        <v>0</v>
      </c>
      <c r="AL529">
        <v>0</v>
      </c>
      <c r="AM529">
        <f t="shared" si="309"/>
        <v>0</v>
      </c>
      <c r="AN529" s="8">
        <f t="shared" si="316"/>
        <v>0</v>
      </c>
      <c r="AO529" s="8">
        <f t="shared" si="314"/>
        <v>3</v>
      </c>
    </row>
    <row r="530" spans="1:41" ht="12.75" customHeight="1" x14ac:dyDescent="0.35">
      <c r="A530" s="6">
        <v>265</v>
      </c>
      <c r="B530" s="6">
        <v>630666</v>
      </c>
      <c r="C530" s="6" t="s">
        <v>212</v>
      </c>
      <c r="D530" s="6" t="s">
        <v>940</v>
      </c>
      <c r="E530" s="6" t="s">
        <v>983</v>
      </c>
      <c r="F530" s="9">
        <v>42128</v>
      </c>
      <c r="G530" s="6">
        <v>3</v>
      </c>
      <c r="H530" s="6">
        <v>1</v>
      </c>
      <c r="I530" s="6">
        <v>630</v>
      </c>
      <c r="J530" s="6">
        <v>666</v>
      </c>
      <c r="K530" s="6">
        <v>3</v>
      </c>
      <c r="L530" s="6">
        <v>0</v>
      </c>
      <c r="M530" s="6">
        <v>1</v>
      </c>
      <c r="N530" s="6">
        <v>0</v>
      </c>
      <c r="O530" s="6">
        <v>2</v>
      </c>
      <c r="P530" s="6">
        <v>3</v>
      </c>
      <c r="Q530">
        <v>0</v>
      </c>
      <c r="R530">
        <v>0</v>
      </c>
      <c r="S530">
        <v>5</v>
      </c>
      <c r="T530">
        <v>1</v>
      </c>
      <c r="U530">
        <v>17</v>
      </c>
      <c r="V530">
        <v>18</v>
      </c>
      <c r="W530">
        <v>2</v>
      </c>
      <c r="X530">
        <v>0</v>
      </c>
      <c r="Y530">
        <v>0</v>
      </c>
      <c r="Z530">
        <v>0</v>
      </c>
      <c r="AA530">
        <f t="shared" si="306"/>
        <v>0</v>
      </c>
      <c r="AB530">
        <v>0</v>
      </c>
      <c r="AC530">
        <v>0</v>
      </c>
      <c r="AD530">
        <v>0</v>
      </c>
      <c r="AE530">
        <f t="shared" si="307"/>
        <v>0</v>
      </c>
      <c r="AF530">
        <v>0</v>
      </c>
      <c r="AG530">
        <v>0</v>
      </c>
      <c r="AH530">
        <v>0.1</v>
      </c>
      <c r="AI530">
        <v>1</v>
      </c>
      <c r="AJ530">
        <v>0</v>
      </c>
      <c r="AK530">
        <v>0</v>
      </c>
      <c r="AL530">
        <v>0</v>
      </c>
      <c r="AM530">
        <f t="shared" si="309"/>
        <v>0</v>
      </c>
      <c r="AN530" s="8">
        <f t="shared" si="316"/>
        <v>2</v>
      </c>
      <c r="AO530" s="8">
        <f t="shared" si="314"/>
        <v>2</v>
      </c>
    </row>
    <row r="531" spans="1:41" customFormat="1" x14ac:dyDescent="0.35">
      <c r="A531">
        <v>265</v>
      </c>
      <c r="B531">
        <v>630666</v>
      </c>
      <c r="C531" t="s">
        <v>212</v>
      </c>
      <c r="D531" t="s">
        <v>940</v>
      </c>
      <c r="E531" t="s">
        <v>1562</v>
      </c>
      <c r="F531" s="7">
        <v>40426</v>
      </c>
      <c r="G531">
        <v>0</v>
      </c>
      <c r="H531">
        <v>0</v>
      </c>
      <c r="I531">
        <v>666</v>
      </c>
      <c r="J531">
        <v>630</v>
      </c>
      <c r="K531">
        <v>0</v>
      </c>
      <c r="L531">
        <v>0</v>
      </c>
      <c r="M531">
        <v>0</v>
      </c>
      <c r="N531">
        <v>0</v>
      </c>
      <c r="O531">
        <v>0</v>
      </c>
      <c r="P531">
        <v>0</v>
      </c>
      <c r="Q531">
        <v>0</v>
      </c>
      <c r="R531">
        <v>6</v>
      </c>
      <c r="S531">
        <v>5</v>
      </c>
      <c r="T531">
        <v>2</v>
      </c>
      <c r="U531">
        <v>0</v>
      </c>
      <c r="V531">
        <v>0</v>
      </c>
      <c r="W531">
        <f t="shared" ref="W531" si="323">SUM($U531, $V531)</f>
        <v>0</v>
      </c>
      <c r="X531">
        <v>0</v>
      </c>
      <c r="Y531">
        <v>0</v>
      </c>
      <c r="Z531">
        <v>0</v>
      </c>
      <c r="AA531">
        <f t="shared" si="306"/>
        <v>0</v>
      </c>
      <c r="AB531">
        <v>0</v>
      </c>
      <c r="AC531">
        <v>0</v>
      </c>
      <c r="AD531">
        <v>0</v>
      </c>
      <c r="AE531">
        <f t="shared" si="307"/>
        <v>0</v>
      </c>
      <c r="AF531">
        <v>0</v>
      </c>
      <c r="AG531">
        <v>0</v>
      </c>
      <c r="AH531">
        <v>0.1</v>
      </c>
      <c r="AI531">
        <v>1</v>
      </c>
      <c r="AJ531">
        <v>0</v>
      </c>
      <c r="AK531">
        <v>0</v>
      </c>
      <c r="AL531">
        <v>0</v>
      </c>
      <c r="AM531">
        <f t="shared" si="309"/>
        <v>0</v>
      </c>
      <c r="AN531" s="8">
        <f t="shared" si="316"/>
        <v>0</v>
      </c>
      <c r="AO531" s="8">
        <f t="shared" si="314"/>
        <v>3</v>
      </c>
    </row>
    <row r="532" spans="1:41" ht="12.75" customHeight="1" x14ac:dyDescent="0.35">
      <c r="A532" s="6">
        <v>266</v>
      </c>
      <c r="B532" s="6">
        <v>630666</v>
      </c>
      <c r="C532" s="6" t="s">
        <v>212</v>
      </c>
      <c r="D532" s="6" t="s">
        <v>940</v>
      </c>
      <c r="E532" s="6" t="s">
        <v>987</v>
      </c>
      <c r="F532" s="9">
        <v>42129</v>
      </c>
      <c r="G532" s="6">
        <v>3</v>
      </c>
      <c r="H532" s="6">
        <v>3</v>
      </c>
      <c r="I532" s="6">
        <v>630</v>
      </c>
      <c r="J532" s="6">
        <v>666</v>
      </c>
      <c r="K532" s="6">
        <v>2</v>
      </c>
      <c r="L532" s="6">
        <v>0</v>
      </c>
      <c r="M532" s="6">
        <v>1</v>
      </c>
      <c r="N532" s="6">
        <v>0</v>
      </c>
      <c r="O532" s="6">
        <v>2</v>
      </c>
      <c r="P532" s="6">
        <v>3</v>
      </c>
      <c r="Q532">
        <v>0</v>
      </c>
      <c r="R532">
        <v>0</v>
      </c>
      <c r="S532">
        <v>5</v>
      </c>
      <c r="T532">
        <v>1</v>
      </c>
      <c r="U532">
        <v>17</v>
      </c>
      <c r="V532">
        <v>18</v>
      </c>
      <c r="W532">
        <v>2</v>
      </c>
      <c r="X532">
        <v>0</v>
      </c>
      <c r="Y532">
        <v>0</v>
      </c>
      <c r="Z532">
        <v>0</v>
      </c>
      <c r="AA532">
        <f t="shared" si="306"/>
        <v>0</v>
      </c>
      <c r="AB532">
        <v>0</v>
      </c>
      <c r="AC532">
        <v>0</v>
      </c>
      <c r="AD532">
        <v>0</v>
      </c>
      <c r="AE532">
        <f t="shared" si="307"/>
        <v>0</v>
      </c>
      <c r="AF532">
        <v>0</v>
      </c>
      <c r="AG532">
        <v>0</v>
      </c>
      <c r="AH532">
        <v>0.1</v>
      </c>
      <c r="AI532">
        <v>1</v>
      </c>
      <c r="AJ532">
        <v>0</v>
      </c>
      <c r="AK532">
        <v>0</v>
      </c>
      <c r="AL532">
        <v>0</v>
      </c>
      <c r="AM532">
        <f t="shared" si="309"/>
        <v>0</v>
      </c>
      <c r="AN532" s="8">
        <f t="shared" si="316"/>
        <v>2</v>
      </c>
      <c r="AO532" s="8">
        <f t="shared" si="314"/>
        <v>2</v>
      </c>
    </row>
    <row r="533" spans="1:41" customFormat="1" x14ac:dyDescent="0.35">
      <c r="A533">
        <v>266</v>
      </c>
      <c r="B533">
        <v>630666</v>
      </c>
      <c r="C533" t="s">
        <v>212</v>
      </c>
      <c r="D533" t="s">
        <v>940</v>
      </c>
      <c r="E533" t="s">
        <v>1562</v>
      </c>
      <c r="F533" s="7">
        <v>40515</v>
      </c>
      <c r="G533">
        <v>0</v>
      </c>
      <c r="H533">
        <v>0</v>
      </c>
      <c r="I533">
        <v>666</v>
      </c>
      <c r="J533">
        <v>630</v>
      </c>
      <c r="K533">
        <v>0</v>
      </c>
      <c r="L533">
        <v>0</v>
      </c>
      <c r="M533">
        <v>0</v>
      </c>
      <c r="N533">
        <v>0</v>
      </c>
      <c r="O533">
        <v>0</v>
      </c>
      <c r="P533">
        <v>0</v>
      </c>
      <c r="Q533">
        <v>0</v>
      </c>
      <c r="R533">
        <v>6</v>
      </c>
      <c r="S533">
        <v>5</v>
      </c>
      <c r="T533">
        <v>2</v>
      </c>
      <c r="U533">
        <v>0</v>
      </c>
      <c r="V533">
        <v>0</v>
      </c>
      <c r="W533">
        <f t="shared" ref="W533:W534" si="324">SUM($U533, $V533)</f>
        <v>0</v>
      </c>
      <c r="X533">
        <v>0</v>
      </c>
      <c r="Y533">
        <v>0</v>
      </c>
      <c r="Z533">
        <v>0</v>
      </c>
      <c r="AA533">
        <f t="shared" si="306"/>
        <v>0</v>
      </c>
      <c r="AB533">
        <v>0</v>
      </c>
      <c r="AC533">
        <v>0</v>
      </c>
      <c r="AD533">
        <v>0</v>
      </c>
      <c r="AE533">
        <f t="shared" si="307"/>
        <v>0</v>
      </c>
      <c r="AF533">
        <v>0</v>
      </c>
      <c r="AG533">
        <v>0</v>
      </c>
      <c r="AH533">
        <v>0.1</v>
      </c>
      <c r="AI533">
        <v>1</v>
      </c>
      <c r="AJ533">
        <v>0</v>
      </c>
      <c r="AK533">
        <v>0</v>
      </c>
      <c r="AL533">
        <v>0</v>
      </c>
      <c r="AM533">
        <f t="shared" si="309"/>
        <v>0</v>
      </c>
      <c r="AN533" s="8">
        <f t="shared" si="316"/>
        <v>0</v>
      </c>
      <c r="AO533" s="8">
        <f t="shared" si="314"/>
        <v>3</v>
      </c>
    </row>
    <row r="534" spans="1:41" ht="12.75" customHeight="1" x14ac:dyDescent="0.35">
      <c r="A534" s="6">
        <v>267</v>
      </c>
      <c r="B534" s="6">
        <v>630666</v>
      </c>
      <c r="C534" s="6" t="s">
        <v>212</v>
      </c>
      <c r="D534" s="6" t="s">
        <v>940</v>
      </c>
      <c r="E534" s="6" t="s">
        <v>990</v>
      </c>
      <c r="F534" s="9">
        <v>42339.040000000001</v>
      </c>
      <c r="G534" s="6">
        <v>3</v>
      </c>
      <c r="H534" s="6">
        <v>1</v>
      </c>
      <c r="I534" s="6">
        <v>630</v>
      </c>
      <c r="J534" s="6">
        <v>666</v>
      </c>
      <c r="K534" s="6">
        <v>3</v>
      </c>
      <c r="L534" s="6">
        <v>0</v>
      </c>
      <c r="M534" s="6">
        <v>1</v>
      </c>
      <c r="N534" s="6">
        <v>0</v>
      </c>
      <c r="O534" s="6">
        <v>2</v>
      </c>
      <c r="P534" s="6">
        <v>3</v>
      </c>
      <c r="Q534">
        <v>0</v>
      </c>
      <c r="R534">
        <v>0</v>
      </c>
      <c r="S534">
        <v>5</v>
      </c>
      <c r="T534">
        <v>1</v>
      </c>
      <c r="U534">
        <v>0</v>
      </c>
      <c r="V534">
        <v>0</v>
      </c>
      <c r="W534">
        <f t="shared" si="324"/>
        <v>0</v>
      </c>
      <c r="X534">
        <v>0</v>
      </c>
      <c r="Y534">
        <v>0</v>
      </c>
      <c r="Z534">
        <v>0</v>
      </c>
      <c r="AA534">
        <f t="shared" si="306"/>
        <v>0</v>
      </c>
      <c r="AB534">
        <v>0</v>
      </c>
      <c r="AC534">
        <v>0</v>
      </c>
      <c r="AD534">
        <v>0</v>
      </c>
      <c r="AE534">
        <f t="shared" si="307"/>
        <v>0</v>
      </c>
      <c r="AF534">
        <v>0</v>
      </c>
      <c r="AG534">
        <v>0</v>
      </c>
      <c r="AH534">
        <v>0</v>
      </c>
      <c r="AI534">
        <f t="shared" ref="AI534" si="325">SUM($AF534+$AG534+$AH534)</f>
        <v>0</v>
      </c>
      <c r="AJ534">
        <v>0</v>
      </c>
      <c r="AK534">
        <v>0</v>
      </c>
      <c r="AL534">
        <v>0</v>
      </c>
      <c r="AM534">
        <f t="shared" si="309"/>
        <v>0</v>
      </c>
      <c r="AN534" s="8">
        <f t="shared" si="316"/>
        <v>0</v>
      </c>
      <c r="AO534" s="8">
        <f t="shared" si="314"/>
        <v>1</v>
      </c>
    </row>
    <row r="535" spans="1:41" customFormat="1" x14ac:dyDescent="0.35">
      <c r="A535">
        <v>267</v>
      </c>
      <c r="B535">
        <v>630666</v>
      </c>
      <c r="C535" t="s">
        <v>212</v>
      </c>
      <c r="D535" t="s">
        <v>940</v>
      </c>
      <c r="E535" t="s">
        <v>1562</v>
      </c>
      <c r="F535" s="7">
        <f>DATEVALUE("3/17/2013")</f>
        <v>41350</v>
      </c>
      <c r="G535">
        <v>0</v>
      </c>
      <c r="H535">
        <v>0</v>
      </c>
      <c r="I535">
        <v>666</v>
      </c>
      <c r="J535">
        <v>630</v>
      </c>
      <c r="K535">
        <v>0</v>
      </c>
      <c r="L535">
        <v>0</v>
      </c>
      <c r="M535">
        <v>0</v>
      </c>
      <c r="N535">
        <v>0</v>
      </c>
      <c r="O535">
        <v>0</v>
      </c>
      <c r="P535">
        <v>0</v>
      </c>
      <c r="Q535">
        <v>0</v>
      </c>
      <c r="R535">
        <v>6</v>
      </c>
      <c r="S535">
        <v>5</v>
      </c>
      <c r="T535">
        <v>2</v>
      </c>
      <c r="U535">
        <v>0</v>
      </c>
      <c r="V535">
        <v>18</v>
      </c>
      <c r="W535">
        <v>1</v>
      </c>
      <c r="X535">
        <v>0</v>
      </c>
      <c r="Y535">
        <v>0</v>
      </c>
      <c r="Z535">
        <v>0</v>
      </c>
      <c r="AA535">
        <f t="shared" si="306"/>
        <v>0</v>
      </c>
      <c r="AB535">
        <v>0</v>
      </c>
      <c r="AC535">
        <v>0</v>
      </c>
      <c r="AD535">
        <v>0</v>
      </c>
      <c r="AE535">
        <f t="shared" si="307"/>
        <v>0</v>
      </c>
      <c r="AF535">
        <v>0</v>
      </c>
      <c r="AG535">
        <v>0</v>
      </c>
      <c r="AH535">
        <v>0.1</v>
      </c>
      <c r="AI535">
        <v>1</v>
      </c>
      <c r="AJ535">
        <v>0</v>
      </c>
      <c r="AK535">
        <v>0</v>
      </c>
      <c r="AL535">
        <v>0</v>
      </c>
      <c r="AM535">
        <f t="shared" si="309"/>
        <v>0</v>
      </c>
      <c r="AN535" s="8">
        <f t="shared" si="316"/>
        <v>1</v>
      </c>
      <c r="AO535" s="8">
        <f t="shared" si="314"/>
        <v>3</v>
      </c>
    </row>
    <row r="536" spans="1:41" ht="12.75" customHeight="1" x14ac:dyDescent="0.35">
      <c r="A536" s="6">
        <v>268</v>
      </c>
      <c r="B536" s="6">
        <v>630666</v>
      </c>
      <c r="C536" s="6" t="s">
        <v>212</v>
      </c>
      <c r="D536" s="6" t="s">
        <v>940</v>
      </c>
      <c r="E536" s="6" t="s">
        <v>992</v>
      </c>
      <c r="F536" s="9">
        <v>42339.05</v>
      </c>
      <c r="G536" s="6">
        <v>3</v>
      </c>
      <c r="H536" s="6">
        <v>2</v>
      </c>
      <c r="I536" s="6">
        <v>630</v>
      </c>
      <c r="J536" s="6">
        <v>666</v>
      </c>
      <c r="K536" s="6">
        <v>3</v>
      </c>
      <c r="L536" s="6">
        <v>0</v>
      </c>
      <c r="M536" s="6">
        <v>1</v>
      </c>
      <c r="N536" s="6">
        <v>0</v>
      </c>
      <c r="O536" s="6">
        <v>2</v>
      </c>
      <c r="P536" s="6">
        <v>3</v>
      </c>
      <c r="Q536">
        <v>0</v>
      </c>
      <c r="R536">
        <v>0</v>
      </c>
      <c r="S536">
        <v>5</v>
      </c>
      <c r="T536">
        <v>1</v>
      </c>
      <c r="U536">
        <v>0</v>
      </c>
      <c r="V536">
        <v>0</v>
      </c>
      <c r="W536">
        <f t="shared" ref="W536" si="326">SUM($U536, $V536)</f>
        <v>0</v>
      </c>
      <c r="X536">
        <v>0</v>
      </c>
      <c r="Y536">
        <v>0</v>
      </c>
      <c r="Z536">
        <v>0</v>
      </c>
      <c r="AA536">
        <f t="shared" si="306"/>
        <v>0</v>
      </c>
      <c r="AB536">
        <v>0</v>
      </c>
      <c r="AC536">
        <v>0</v>
      </c>
      <c r="AD536">
        <v>0</v>
      </c>
      <c r="AE536">
        <f t="shared" si="307"/>
        <v>0</v>
      </c>
      <c r="AF536">
        <v>0</v>
      </c>
      <c r="AG536">
        <v>0</v>
      </c>
      <c r="AH536">
        <v>0</v>
      </c>
      <c r="AI536">
        <f t="shared" ref="AI536" si="327">SUM($AF536+$AG536+$AH536)</f>
        <v>0</v>
      </c>
      <c r="AJ536">
        <v>0</v>
      </c>
      <c r="AK536">
        <v>0</v>
      </c>
      <c r="AL536">
        <v>0</v>
      </c>
      <c r="AM536">
        <f t="shared" si="309"/>
        <v>0</v>
      </c>
      <c r="AN536" s="8">
        <f t="shared" si="316"/>
        <v>0</v>
      </c>
      <c r="AO536" s="8">
        <f t="shared" si="314"/>
        <v>1</v>
      </c>
    </row>
    <row r="537" spans="1:41" customFormat="1" x14ac:dyDescent="0.35">
      <c r="A537">
        <v>268</v>
      </c>
      <c r="B537">
        <v>630666</v>
      </c>
      <c r="C537" t="s">
        <v>212</v>
      </c>
      <c r="D537" t="s">
        <v>940</v>
      </c>
      <c r="E537" t="s">
        <v>1562</v>
      </c>
      <c r="F537" s="7">
        <v>41623</v>
      </c>
      <c r="G537">
        <v>0</v>
      </c>
      <c r="H537">
        <v>0</v>
      </c>
      <c r="I537">
        <v>666</v>
      </c>
      <c r="J537">
        <v>630</v>
      </c>
      <c r="K537">
        <v>0</v>
      </c>
      <c r="L537">
        <v>0</v>
      </c>
      <c r="M537">
        <v>0</v>
      </c>
      <c r="N537">
        <v>0</v>
      </c>
      <c r="O537">
        <v>0</v>
      </c>
      <c r="P537">
        <v>0</v>
      </c>
      <c r="Q537">
        <v>0</v>
      </c>
      <c r="R537">
        <v>6</v>
      </c>
      <c r="S537">
        <v>5</v>
      </c>
      <c r="T537">
        <v>2</v>
      </c>
      <c r="U537">
        <v>0</v>
      </c>
      <c r="V537">
        <v>18</v>
      </c>
      <c r="W537">
        <v>1</v>
      </c>
      <c r="X537">
        <v>0</v>
      </c>
      <c r="Y537">
        <v>0</v>
      </c>
      <c r="Z537">
        <v>0</v>
      </c>
      <c r="AA537">
        <f t="shared" si="306"/>
        <v>0</v>
      </c>
      <c r="AB537">
        <v>0</v>
      </c>
      <c r="AC537">
        <v>0</v>
      </c>
      <c r="AD537">
        <v>0</v>
      </c>
      <c r="AE537">
        <f t="shared" si="307"/>
        <v>0</v>
      </c>
      <c r="AF537">
        <v>0</v>
      </c>
      <c r="AG537">
        <v>0</v>
      </c>
      <c r="AH537">
        <v>0.1</v>
      </c>
      <c r="AI537">
        <v>1</v>
      </c>
      <c r="AJ537">
        <v>0</v>
      </c>
      <c r="AK537">
        <v>0</v>
      </c>
      <c r="AL537">
        <v>0</v>
      </c>
      <c r="AM537">
        <f t="shared" si="309"/>
        <v>0</v>
      </c>
      <c r="AN537" s="8">
        <f t="shared" si="316"/>
        <v>1</v>
      </c>
      <c r="AO537" s="8">
        <f t="shared" si="314"/>
        <v>3</v>
      </c>
    </row>
    <row r="538" spans="1:41" ht="12.75" customHeight="1" x14ac:dyDescent="0.35">
      <c r="A538" s="6">
        <v>269</v>
      </c>
      <c r="B538" s="6">
        <v>630666</v>
      </c>
      <c r="C538" s="6" t="s">
        <v>212</v>
      </c>
      <c r="D538" s="6" t="s">
        <v>940</v>
      </c>
      <c r="E538" s="6" t="s">
        <v>994</v>
      </c>
      <c r="F538" s="9">
        <v>42461.01</v>
      </c>
      <c r="G538" s="6">
        <v>3</v>
      </c>
      <c r="H538" s="6">
        <v>1</v>
      </c>
      <c r="I538" s="6">
        <v>630</v>
      </c>
      <c r="J538" s="6">
        <v>666</v>
      </c>
      <c r="K538" s="6">
        <v>4</v>
      </c>
      <c r="L538" s="6">
        <v>1</v>
      </c>
      <c r="M538" s="6">
        <v>1</v>
      </c>
      <c r="N538" s="6">
        <v>0</v>
      </c>
      <c r="O538" s="6">
        <v>2</v>
      </c>
      <c r="P538" s="6">
        <v>2</v>
      </c>
      <c r="Q538">
        <v>0</v>
      </c>
      <c r="R538" s="6">
        <v>6</v>
      </c>
      <c r="S538" s="6">
        <v>0</v>
      </c>
      <c r="T538" s="6">
        <v>1</v>
      </c>
      <c r="U538" s="6">
        <v>0</v>
      </c>
      <c r="V538" s="6">
        <v>0</v>
      </c>
      <c r="W538" s="6">
        <v>0</v>
      </c>
      <c r="X538" s="6">
        <v>0</v>
      </c>
      <c r="Y538" s="6">
        <v>0</v>
      </c>
      <c r="Z538" s="6">
        <v>0</v>
      </c>
      <c r="AA538" s="6">
        <v>0</v>
      </c>
      <c r="AB538" s="6">
        <v>0</v>
      </c>
      <c r="AC538" s="6">
        <v>0</v>
      </c>
      <c r="AD538" s="6">
        <v>0</v>
      </c>
      <c r="AE538" s="6">
        <v>0</v>
      </c>
      <c r="AF538" s="6">
        <v>0</v>
      </c>
      <c r="AG538" s="6">
        <v>0</v>
      </c>
      <c r="AH538" s="6">
        <v>0</v>
      </c>
      <c r="AI538" s="6">
        <v>0</v>
      </c>
      <c r="AJ538" s="6">
        <v>0</v>
      </c>
      <c r="AK538" s="6">
        <v>0</v>
      </c>
      <c r="AL538" s="6">
        <v>0</v>
      </c>
      <c r="AM538" s="6">
        <v>0</v>
      </c>
      <c r="AN538" s="8">
        <f t="shared" si="316"/>
        <v>0</v>
      </c>
      <c r="AO538" s="8">
        <f t="shared" si="314"/>
        <v>1</v>
      </c>
    </row>
    <row r="539" spans="1:41" ht="12.75" customHeight="1" x14ac:dyDescent="0.35">
      <c r="A539" s="6">
        <v>269</v>
      </c>
      <c r="B539" s="6">
        <v>630666</v>
      </c>
      <c r="C539" s="6" t="s">
        <v>212</v>
      </c>
      <c r="D539" s="6" t="s">
        <v>940</v>
      </c>
      <c r="F539" s="9">
        <v>42462.01</v>
      </c>
      <c r="G539">
        <v>0</v>
      </c>
      <c r="H539">
        <v>0</v>
      </c>
      <c r="I539">
        <v>666</v>
      </c>
      <c r="J539">
        <v>630</v>
      </c>
      <c r="K539">
        <v>0</v>
      </c>
      <c r="L539">
        <v>0</v>
      </c>
      <c r="M539">
        <v>0</v>
      </c>
      <c r="N539">
        <v>0</v>
      </c>
      <c r="O539">
        <v>0</v>
      </c>
      <c r="P539">
        <v>0</v>
      </c>
      <c r="Q539">
        <v>0</v>
      </c>
      <c r="R539" s="6">
        <v>0</v>
      </c>
      <c r="S539" s="6">
        <v>0</v>
      </c>
      <c r="T539" s="6">
        <v>0</v>
      </c>
      <c r="U539" s="6">
        <v>0</v>
      </c>
      <c r="V539" s="6">
        <v>0</v>
      </c>
      <c r="W539" s="6">
        <v>0</v>
      </c>
      <c r="X539" s="6">
        <v>0</v>
      </c>
      <c r="Y539" s="6">
        <v>0</v>
      </c>
      <c r="Z539" s="6">
        <v>0</v>
      </c>
      <c r="AA539" s="6">
        <v>0</v>
      </c>
      <c r="AB539" s="6">
        <v>0</v>
      </c>
      <c r="AC539" s="6">
        <v>0</v>
      </c>
      <c r="AD539" s="6">
        <v>0</v>
      </c>
      <c r="AE539" s="6">
        <v>0</v>
      </c>
      <c r="AF539" s="6">
        <v>0</v>
      </c>
      <c r="AG539" s="6">
        <v>0</v>
      </c>
      <c r="AH539" s="6">
        <v>0</v>
      </c>
      <c r="AI539" s="6">
        <v>0</v>
      </c>
      <c r="AJ539" s="6">
        <v>0</v>
      </c>
      <c r="AK539" s="6">
        <v>0</v>
      </c>
      <c r="AL539" s="6">
        <v>0</v>
      </c>
      <c r="AM539" s="6">
        <v>0</v>
      </c>
      <c r="AN539" s="8">
        <f t="shared" si="316"/>
        <v>0</v>
      </c>
      <c r="AO539" s="8">
        <f t="shared" si="314"/>
        <v>0</v>
      </c>
    </row>
    <row r="540" spans="1:41" ht="12.75" customHeight="1" x14ac:dyDescent="0.35">
      <c r="A540" s="6">
        <v>270</v>
      </c>
      <c r="B540">
        <v>630666</v>
      </c>
      <c r="C540" s="6" t="s">
        <v>212</v>
      </c>
      <c r="D540" s="6" t="s">
        <v>940</v>
      </c>
      <c r="E540" s="6" t="s">
        <v>998</v>
      </c>
      <c r="F540" s="9">
        <v>42736.04</v>
      </c>
      <c r="G540" s="6">
        <v>3</v>
      </c>
      <c r="H540" s="6">
        <v>1</v>
      </c>
      <c r="I540" s="6">
        <v>630</v>
      </c>
      <c r="J540" s="6">
        <v>666</v>
      </c>
      <c r="K540" s="6">
        <v>2</v>
      </c>
      <c r="L540" s="6">
        <v>0</v>
      </c>
      <c r="M540" s="6">
        <v>1</v>
      </c>
      <c r="N540" s="6">
        <v>0</v>
      </c>
      <c r="O540" s="6">
        <v>1</v>
      </c>
      <c r="P540" s="6">
        <v>4</v>
      </c>
      <c r="Q540">
        <v>0</v>
      </c>
      <c r="R540" s="6">
        <v>6</v>
      </c>
      <c r="S540" s="6">
        <v>5</v>
      </c>
      <c r="T540" s="6">
        <v>2</v>
      </c>
      <c r="U540" s="6">
        <v>0</v>
      </c>
      <c r="V540" s="6">
        <v>0</v>
      </c>
      <c r="W540" s="6">
        <v>0</v>
      </c>
      <c r="X540" s="6">
        <v>0</v>
      </c>
      <c r="Y540" s="6">
        <v>0</v>
      </c>
      <c r="Z540" s="6">
        <v>0</v>
      </c>
      <c r="AA540" s="6">
        <v>0</v>
      </c>
      <c r="AB540" s="6">
        <v>0</v>
      </c>
      <c r="AC540" s="6">
        <v>0</v>
      </c>
      <c r="AD540" s="6">
        <v>0</v>
      </c>
      <c r="AE540" s="6">
        <v>0</v>
      </c>
      <c r="AF540" s="6">
        <v>0</v>
      </c>
      <c r="AG540" s="6">
        <v>0</v>
      </c>
      <c r="AH540" s="6">
        <v>0</v>
      </c>
      <c r="AI540" s="6">
        <v>0</v>
      </c>
      <c r="AJ540" s="6">
        <v>0</v>
      </c>
      <c r="AK540" s="6">
        <v>0</v>
      </c>
      <c r="AL540" s="6">
        <v>0</v>
      </c>
      <c r="AM540" s="6">
        <v>0</v>
      </c>
      <c r="AN540" s="8">
        <f>SUM($T540,$AE540,$AM540)</f>
        <v>2</v>
      </c>
      <c r="AO540" s="8">
        <f t="shared" si="314"/>
        <v>2</v>
      </c>
    </row>
    <row r="541" spans="1:41" ht="12.75" customHeight="1" x14ac:dyDescent="0.35">
      <c r="A541" s="6">
        <v>270</v>
      </c>
      <c r="B541" s="6">
        <v>630666</v>
      </c>
      <c r="C541" s="6" t="s">
        <v>212</v>
      </c>
      <c r="D541" s="6" t="s">
        <v>940</v>
      </c>
      <c r="F541" s="9">
        <v>42737.04</v>
      </c>
      <c r="G541">
        <v>0</v>
      </c>
      <c r="H541">
        <v>0</v>
      </c>
      <c r="I541">
        <v>666</v>
      </c>
      <c r="J541">
        <v>630</v>
      </c>
      <c r="K541">
        <v>0</v>
      </c>
      <c r="L541">
        <v>0</v>
      </c>
      <c r="M541">
        <v>0</v>
      </c>
      <c r="N541">
        <v>0</v>
      </c>
      <c r="O541">
        <v>0</v>
      </c>
      <c r="P541">
        <v>0</v>
      </c>
      <c r="Q541">
        <v>0</v>
      </c>
      <c r="R541" s="6">
        <v>6</v>
      </c>
      <c r="S541" s="6">
        <v>0</v>
      </c>
      <c r="T541" s="6">
        <v>1</v>
      </c>
      <c r="U541" s="6">
        <v>0</v>
      </c>
      <c r="V541" s="6">
        <v>0</v>
      </c>
      <c r="W541" s="6">
        <v>0</v>
      </c>
      <c r="X541" s="6">
        <v>0</v>
      </c>
      <c r="Y541" s="6">
        <v>0</v>
      </c>
      <c r="Z541" s="6">
        <v>0</v>
      </c>
      <c r="AA541" s="6">
        <v>0</v>
      </c>
      <c r="AB541" s="6">
        <v>0</v>
      </c>
      <c r="AC541" s="6">
        <v>0</v>
      </c>
      <c r="AD541" s="6">
        <v>0</v>
      </c>
      <c r="AE541" s="6">
        <v>0</v>
      </c>
      <c r="AF541" s="6">
        <v>0</v>
      </c>
      <c r="AG541" s="6">
        <v>0</v>
      </c>
      <c r="AH541" s="6">
        <v>0</v>
      </c>
      <c r="AI541" s="6">
        <v>0</v>
      </c>
      <c r="AJ541" s="6">
        <v>0</v>
      </c>
      <c r="AK541" s="6">
        <v>0</v>
      </c>
      <c r="AL541" s="6">
        <v>0</v>
      </c>
      <c r="AM541" s="6">
        <v>0</v>
      </c>
      <c r="AN541" s="8">
        <f>SUM($T541,$AE541,$AM541)</f>
        <v>1</v>
      </c>
      <c r="AO541" s="8">
        <f t="shared" si="314"/>
        <v>1</v>
      </c>
    </row>
    <row r="542" spans="1:41" ht="12.75" customHeight="1" x14ac:dyDescent="0.35">
      <c r="A542" s="6">
        <v>271</v>
      </c>
      <c r="B542">
        <v>630666</v>
      </c>
      <c r="C542" s="6" t="s">
        <v>212</v>
      </c>
      <c r="D542" s="6" t="s">
        <v>940</v>
      </c>
      <c r="E542" s="6" t="s">
        <v>999</v>
      </c>
      <c r="F542" s="9">
        <v>42767.01</v>
      </c>
      <c r="G542" s="6">
        <v>3</v>
      </c>
      <c r="H542" s="6">
        <v>3</v>
      </c>
      <c r="I542" s="6">
        <v>630</v>
      </c>
      <c r="J542" s="6">
        <v>666</v>
      </c>
      <c r="K542" s="6">
        <v>4</v>
      </c>
      <c r="L542" s="6">
        <v>0</v>
      </c>
      <c r="M542" s="6">
        <v>0</v>
      </c>
      <c r="N542" s="6">
        <v>0</v>
      </c>
      <c r="O542" s="6">
        <v>4</v>
      </c>
      <c r="P542" s="6">
        <v>0</v>
      </c>
      <c r="Q542">
        <v>0</v>
      </c>
      <c r="R542" s="6">
        <v>6</v>
      </c>
      <c r="S542" s="6">
        <v>5</v>
      </c>
      <c r="T542" s="6">
        <v>2</v>
      </c>
      <c r="U542" s="6">
        <v>0</v>
      </c>
      <c r="V542" s="6">
        <v>0</v>
      </c>
      <c r="W542" s="6">
        <v>0</v>
      </c>
      <c r="X542" s="6">
        <v>0</v>
      </c>
      <c r="Y542" s="6">
        <v>0</v>
      </c>
      <c r="Z542" s="6">
        <v>0</v>
      </c>
      <c r="AA542" s="6">
        <v>0</v>
      </c>
      <c r="AB542" s="6">
        <v>0</v>
      </c>
      <c r="AC542" s="6">
        <v>0</v>
      </c>
      <c r="AD542" s="6">
        <v>0</v>
      </c>
      <c r="AE542" s="6">
        <v>0</v>
      </c>
      <c r="AF542" s="6">
        <v>0</v>
      </c>
      <c r="AG542" s="6">
        <v>0</v>
      </c>
      <c r="AH542" s="6">
        <v>0</v>
      </c>
      <c r="AI542" s="6">
        <v>0</v>
      </c>
      <c r="AJ542" s="6">
        <v>0</v>
      </c>
      <c r="AK542" s="6">
        <v>0</v>
      </c>
      <c r="AL542" s="6">
        <v>0</v>
      </c>
      <c r="AM542" s="6">
        <v>0</v>
      </c>
      <c r="AN542" s="8">
        <f>SUM($T542,$AE542,$AM542)</f>
        <v>2</v>
      </c>
      <c r="AO542" s="8">
        <f t="shared" si="314"/>
        <v>2</v>
      </c>
    </row>
    <row r="543" spans="1:41" ht="12.75" customHeight="1" x14ac:dyDescent="0.35">
      <c r="A543" s="6">
        <v>271</v>
      </c>
      <c r="B543" s="6">
        <v>630666</v>
      </c>
      <c r="C543" s="6" t="s">
        <v>212</v>
      </c>
      <c r="D543" s="6" t="s">
        <v>940</v>
      </c>
      <c r="F543" s="9">
        <v>42768.01</v>
      </c>
      <c r="G543">
        <v>0</v>
      </c>
      <c r="H543">
        <v>0</v>
      </c>
      <c r="I543">
        <v>666</v>
      </c>
      <c r="J543">
        <v>630</v>
      </c>
      <c r="K543">
        <v>0</v>
      </c>
      <c r="L543">
        <v>0</v>
      </c>
      <c r="M543">
        <v>0</v>
      </c>
      <c r="N543">
        <v>0</v>
      </c>
      <c r="O543">
        <v>0</v>
      </c>
      <c r="P543">
        <v>0</v>
      </c>
      <c r="Q543">
        <v>0</v>
      </c>
      <c r="R543" s="6">
        <v>6</v>
      </c>
      <c r="S543" s="6">
        <v>0</v>
      </c>
      <c r="T543" s="6">
        <v>1</v>
      </c>
      <c r="U543" s="6">
        <v>0</v>
      </c>
      <c r="V543" s="6">
        <v>0</v>
      </c>
      <c r="W543" s="6">
        <v>0</v>
      </c>
      <c r="X543" s="6">
        <v>0</v>
      </c>
      <c r="Y543" s="6">
        <v>0</v>
      </c>
      <c r="Z543" s="6">
        <v>2</v>
      </c>
      <c r="AA543" s="6">
        <v>1</v>
      </c>
      <c r="AB543" s="6">
        <v>0</v>
      </c>
      <c r="AC543" s="6">
        <v>0</v>
      </c>
      <c r="AD543" s="6">
        <v>0</v>
      </c>
      <c r="AE543" s="6">
        <v>0</v>
      </c>
      <c r="AF543" s="6">
        <v>0</v>
      </c>
      <c r="AG543" s="6">
        <v>0</v>
      </c>
      <c r="AH543" s="6">
        <v>0</v>
      </c>
      <c r="AI543" s="6">
        <v>0</v>
      </c>
      <c r="AJ543" s="6">
        <v>0</v>
      </c>
      <c r="AK543" s="6">
        <v>0</v>
      </c>
      <c r="AL543" s="6">
        <v>0</v>
      </c>
      <c r="AM543" s="6">
        <v>0</v>
      </c>
      <c r="AN543" s="8">
        <f t="shared" si="316"/>
        <v>0</v>
      </c>
      <c r="AO543" s="8">
        <f t="shared" si="314"/>
        <v>2</v>
      </c>
    </row>
    <row r="544" spans="1:41" ht="12.75" customHeight="1" x14ac:dyDescent="0.35">
      <c r="A544" s="6">
        <v>272</v>
      </c>
      <c r="B544">
        <v>630666</v>
      </c>
      <c r="C544" s="6" t="s">
        <v>212</v>
      </c>
      <c r="D544" s="6" t="s">
        <v>940</v>
      </c>
      <c r="E544" s="6" t="s">
        <v>1003</v>
      </c>
      <c r="F544" s="9">
        <v>42795</v>
      </c>
      <c r="G544" s="6">
        <v>3</v>
      </c>
      <c r="H544" s="6">
        <v>2</v>
      </c>
      <c r="I544" s="6">
        <v>630</v>
      </c>
      <c r="J544" s="6">
        <v>666</v>
      </c>
      <c r="K544" s="6">
        <v>2</v>
      </c>
      <c r="L544" s="6">
        <v>0</v>
      </c>
      <c r="M544" s="6">
        <v>1</v>
      </c>
      <c r="N544" s="6">
        <v>0</v>
      </c>
      <c r="O544" s="6">
        <v>1</v>
      </c>
      <c r="P544" s="6">
        <v>3</v>
      </c>
      <c r="Q544">
        <v>0</v>
      </c>
      <c r="R544" s="6">
        <v>0</v>
      </c>
      <c r="S544" s="6">
        <v>0</v>
      </c>
      <c r="T544" s="6">
        <v>0</v>
      </c>
      <c r="U544" s="6">
        <v>0</v>
      </c>
      <c r="V544" s="6">
        <v>0</v>
      </c>
      <c r="W544" s="6">
        <v>0</v>
      </c>
      <c r="X544" s="6">
        <v>0</v>
      </c>
      <c r="Y544" s="6">
        <v>0</v>
      </c>
      <c r="Z544" s="6">
        <v>0</v>
      </c>
      <c r="AA544" s="6">
        <v>0</v>
      </c>
      <c r="AB544" s="6">
        <v>0</v>
      </c>
      <c r="AC544" s="6">
        <v>0</v>
      </c>
      <c r="AD544" s="6">
        <v>0</v>
      </c>
      <c r="AE544" s="6">
        <v>0</v>
      </c>
      <c r="AF544" s="6">
        <v>0</v>
      </c>
      <c r="AG544" s="6">
        <v>0</v>
      </c>
      <c r="AH544" s="6">
        <v>0</v>
      </c>
      <c r="AI544" s="6">
        <v>0</v>
      </c>
      <c r="AJ544" s="6">
        <v>0</v>
      </c>
      <c r="AK544" s="6">
        <v>0</v>
      </c>
      <c r="AL544" s="6">
        <v>0</v>
      </c>
      <c r="AM544" s="6">
        <v>0</v>
      </c>
      <c r="AN544" s="8">
        <f t="shared" si="316"/>
        <v>0</v>
      </c>
      <c r="AO544" s="8">
        <f t="shared" si="314"/>
        <v>0</v>
      </c>
    </row>
    <row r="545" spans="1:41" ht="12.75" customHeight="1" x14ac:dyDescent="0.35">
      <c r="A545" s="6">
        <v>272</v>
      </c>
      <c r="B545" s="6">
        <v>630666</v>
      </c>
      <c r="C545" s="6" t="s">
        <v>212</v>
      </c>
      <c r="D545" s="6" t="s">
        <v>940</v>
      </c>
      <c r="F545" s="9">
        <v>42796</v>
      </c>
      <c r="G545">
        <v>0</v>
      </c>
      <c r="H545">
        <v>0</v>
      </c>
      <c r="I545">
        <v>666</v>
      </c>
      <c r="J545">
        <v>630</v>
      </c>
      <c r="K545">
        <v>0</v>
      </c>
      <c r="L545">
        <v>0</v>
      </c>
      <c r="M545">
        <v>0</v>
      </c>
      <c r="N545">
        <v>0</v>
      </c>
      <c r="O545">
        <v>0</v>
      </c>
      <c r="P545">
        <v>0</v>
      </c>
      <c r="Q545">
        <v>0</v>
      </c>
      <c r="R545" s="6">
        <v>0</v>
      </c>
      <c r="S545" s="6">
        <v>0</v>
      </c>
      <c r="T545" s="6">
        <v>0</v>
      </c>
      <c r="U545" s="6">
        <v>0</v>
      </c>
      <c r="V545" s="6">
        <v>0</v>
      </c>
      <c r="W545" s="6">
        <v>0</v>
      </c>
      <c r="X545" s="6">
        <v>0</v>
      </c>
      <c r="Y545" s="6">
        <v>0</v>
      </c>
      <c r="Z545" s="6">
        <v>0</v>
      </c>
      <c r="AA545" s="6">
        <v>0</v>
      </c>
      <c r="AB545" s="6">
        <v>0</v>
      </c>
      <c r="AC545" s="6">
        <v>0</v>
      </c>
      <c r="AD545" s="6">
        <v>0</v>
      </c>
      <c r="AE545" s="6">
        <v>0</v>
      </c>
      <c r="AF545" s="6">
        <v>0</v>
      </c>
      <c r="AG545" s="6">
        <v>0</v>
      </c>
      <c r="AH545" s="6">
        <v>0</v>
      </c>
      <c r="AI545" s="6">
        <v>0</v>
      </c>
      <c r="AJ545" s="6">
        <v>0</v>
      </c>
      <c r="AK545" s="6">
        <v>0</v>
      </c>
      <c r="AL545" s="6">
        <v>0</v>
      </c>
      <c r="AM545" s="6">
        <v>0</v>
      </c>
      <c r="AN545" s="8">
        <f t="shared" si="316"/>
        <v>0</v>
      </c>
      <c r="AO545" s="8">
        <f t="shared" si="314"/>
        <v>0</v>
      </c>
    </row>
    <row r="546" spans="1:41" ht="12.75" customHeight="1" x14ac:dyDescent="0.35">
      <c r="A546" s="6">
        <v>273</v>
      </c>
      <c r="B546" s="6">
        <v>630666</v>
      </c>
      <c r="C546" s="6" t="s">
        <v>212</v>
      </c>
      <c r="D546" s="6" t="s">
        <v>940</v>
      </c>
      <c r="E546" s="6" t="s">
        <v>1006</v>
      </c>
      <c r="F546" s="9">
        <v>42844</v>
      </c>
      <c r="G546" s="6">
        <v>3</v>
      </c>
      <c r="H546" s="6">
        <v>1</v>
      </c>
      <c r="I546" s="6">
        <v>630</v>
      </c>
      <c r="J546" s="6">
        <v>666</v>
      </c>
      <c r="K546" s="6">
        <v>3</v>
      </c>
      <c r="L546" s="6">
        <v>0</v>
      </c>
      <c r="M546" s="6">
        <v>0</v>
      </c>
      <c r="N546" s="6">
        <v>0</v>
      </c>
      <c r="O546" s="6">
        <v>1</v>
      </c>
      <c r="P546" s="6">
        <v>3</v>
      </c>
      <c r="Q546">
        <v>0</v>
      </c>
      <c r="R546" s="6">
        <v>0</v>
      </c>
      <c r="S546" s="6">
        <v>0</v>
      </c>
      <c r="T546" s="6">
        <v>0</v>
      </c>
      <c r="U546" s="6">
        <v>0</v>
      </c>
      <c r="V546" s="6">
        <v>0</v>
      </c>
      <c r="W546" s="6">
        <v>0</v>
      </c>
      <c r="X546" s="6">
        <v>0</v>
      </c>
      <c r="Y546" s="6">
        <v>0</v>
      </c>
      <c r="Z546" s="6">
        <v>0</v>
      </c>
      <c r="AA546" s="6">
        <v>0</v>
      </c>
      <c r="AB546" s="6">
        <v>0</v>
      </c>
      <c r="AC546" s="6">
        <v>0</v>
      </c>
      <c r="AD546" s="6">
        <v>0</v>
      </c>
      <c r="AE546" s="6">
        <v>0</v>
      </c>
      <c r="AF546" s="6">
        <v>0</v>
      </c>
      <c r="AG546" s="6">
        <v>0</v>
      </c>
      <c r="AH546" s="6">
        <v>0</v>
      </c>
      <c r="AI546" s="6">
        <v>0</v>
      </c>
      <c r="AJ546" s="6">
        <v>0</v>
      </c>
      <c r="AK546" s="6">
        <v>0</v>
      </c>
      <c r="AL546" s="6">
        <v>0</v>
      </c>
      <c r="AM546" s="6">
        <v>0</v>
      </c>
      <c r="AN546" s="8">
        <f t="shared" si="316"/>
        <v>0</v>
      </c>
      <c r="AO546" s="8">
        <f t="shared" si="314"/>
        <v>0</v>
      </c>
    </row>
    <row r="547" spans="1:41" ht="12.75" customHeight="1" x14ac:dyDescent="0.35">
      <c r="A547" s="6">
        <v>273</v>
      </c>
      <c r="B547">
        <v>630666</v>
      </c>
      <c r="C547" s="6" t="s">
        <v>212</v>
      </c>
      <c r="D547" s="6" t="s">
        <v>940</v>
      </c>
      <c r="F547" s="9">
        <v>42845</v>
      </c>
      <c r="G547">
        <v>0</v>
      </c>
      <c r="H547">
        <v>0</v>
      </c>
      <c r="I547">
        <v>666</v>
      </c>
      <c r="J547">
        <v>630</v>
      </c>
      <c r="K547">
        <v>0</v>
      </c>
      <c r="L547">
        <v>0</v>
      </c>
      <c r="M547">
        <v>0</v>
      </c>
      <c r="N547">
        <v>0</v>
      </c>
      <c r="O547">
        <v>0</v>
      </c>
      <c r="P547">
        <v>0</v>
      </c>
      <c r="Q547">
        <v>0</v>
      </c>
      <c r="R547" s="6">
        <v>0</v>
      </c>
      <c r="S547" s="6">
        <v>0</v>
      </c>
      <c r="T547" s="6">
        <v>0</v>
      </c>
      <c r="U547" s="6">
        <v>0</v>
      </c>
      <c r="V547" s="6">
        <v>0</v>
      </c>
      <c r="W547" s="6">
        <v>0</v>
      </c>
      <c r="X547" s="6">
        <v>0</v>
      </c>
      <c r="Y547" s="6">
        <v>0</v>
      </c>
      <c r="Z547" s="6">
        <v>0</v>
      </c>
      <c r="AA547" s="6">
        <v>0</v>
      </c>
      <c r="AB547" s="6">
        <v>0</v>
      </c>
      <c r="AC547" s="6">
        <v>0</v>
      </c>
      <c r="AD547" s="6">
        <v>0</v>
      </c>
      <c r="AE547" s="6">
        <v>0</v>
      </c>
      <c r="AF547" s="6">
        <v>0</v>
      </c>
      <c r="AG547" s="6">
        <v>0</v>
      </c>
      <c r="AH547" s="6">
        <v>0</v>
      </c>
      <c r="AI547" s="6">
        <v>0</v>
      </c>
      <c r="AJ547" s="6">
        <v>0</v>
      </c>
      <c r="AK547" s="6">
        <v>0</v>
      </c>
      <c r="AL547" s="6">
        <v>0</v>
      </c>
      <c r="AM547" s="6">
        <v>0</v>
      </c>
      <c r="AN547" s="8">
        <f t="shared" si="316"/>
        <v>0</v>
      </c>
      <c r="AO547" s="8">
        <f t="shared" si="314"/>
        <v>0</v>
      </c>
    </row>
    <row r="548" spans="1:41" ht="12.75" customHeight="1" x14ac:dyDescent="0.35">
      <c r="A548" s="6">
        <v>274</v>
      </c>
      <c r="B548" s="6">
        <v>630666</v>
      </c>
      <c r="C548" s="6" t="s">
        <v>212</v>
      </c>
      <c r="D548" s="6" t="s">
        <v>940</v>
      </c>
      <c r="E548" s="6" t="s">
        <v>1011</v>
      </c>
      <c r="F548" s="9">
        <v>42943</v>
      </c>
      <c r="G548" s="6">
        <v>3</v>
      </c>
      <c r="H548" s="6">
        <v>1</v>
      </c>
      <c r="I548" s="6">
        <v>630</v>
      </c>
      <c r="J548" s="6">
        <v>666</v>
      </c>
      <c r="K548" s="6">
        <v>3</v>
      </c>
      <c r="L548" s="6">
        <v>0</v>
      </c>
      <c r="M548" s="6">
        <v>0</v>
      </c>
      <c r="N548" s="6">
        <v>0</v>
      </c>
      <c r="O548" s="6">
        <v>1</v>
      </c>
      <c r="P548" s="6">
        <v>3</v>
      </c>
      <c r="Q548">
        <v>0</v>
      </c>
      <c r="R548" s="6">
        <v>6</v>
      </c>
      <c r="S548" s="6">
        <v>5</v>
      </c>
      <c r="T548" s="6">
        <v>2</v>
      </c>
      <c r="U548" s="6">
        <v>0</v>
      </c>
      <c r="V548" s="6">
        <v>0</v>
      </c>
      <c r="W548" s="6">
        <v>0</v>
      </c>
      <c r="X548" s="6">
        <v>0</v>
      </c>
      <c r="Y548" s="6">
        <v>0</v>
      </c>
      <c r="Z548" s="6">
        <v>0</v>
      </c>
      <c r="AA548" s="6">
        <v>0</v>
      </c>
      <c r="AB548" s="6">
        <v>0</v>
      </c>
      <c r="AC548" s="6">
        <v>0</v>
      </c>
      <c r="AD548" s="6">
        <v>0</v>
      </c>
      <c r="AE548" s="6">
        <v>0</v>
      </c>
      <c r="AF548" s="6">
        <v>0</v>
      </c>
      <c r="AG548" s="6">
        <v>0</v>
      </c>
      <c r="AH548" s="6">
        <v>0</v>
      </c>
      <c r="AI548" s="6">
        <v>0</v>
      </c>
      <c r="AJ548" s="6">
        <v>0</v>
      </c>
      <c r="AK548" s="6">
        <v>0</v>
      </c>
      <c r="AL548" s="6">
        <v>0</v>
      </c>
      <c r="AM548" s="6">
        <v>0</v>
      </c>
      <c r="AN548" s="8">
        <f t="shared" si="316"/>
        <v>0</v>
      </c>
      <c r="AO548" s="8">
        <f t="shared" si="314"/>
        <v>2</v>
      </c>
    </row>
    <row r="549" spans="1:41" ht="12.75" customHeight="1" x14ac:dyDescent="0.35">
      <c r="A549" s="6">
        <v>274</v>
      </c>
      <c r="B549">
        <v>630666</v>
      </c>
      <c r="C549" s="6" t="s">
        <v>212</v>
      </c>
      <c r="D549" s="6" t="s">
        <v>940</v>
      </c>
      <c r="F549" s="9">
        <v>42944</v>
      </c>
      <c r="G549">
        <v>0</v>
      </c>
      <c r="H549">
        <v>0</v>
      </c>
      <c r="I549">
        <v>666</v>
      </c>
      <c r="J549">
        <v>630</v>
      </c>
      <c r="K549">
        <v>0</v>
      </c>
      <c r="L549">
        <v>0</v>
      </c>
      <c r="M549">
        <v>0</v>
      </c>
      <c r="N549">
        <v>0</v>
      </c>
      <c r="O549">
        <v>0</v>
      </c>
      <c r="P549">
        <v>0</v>
      </c>
      <c r="Q549">
        <v>0</v>
      </c>
      <c r="R549" s="6">
        <v>6</v>
      </c>
      <c r="S549" s="6">
        <v>0</v>
      </c>
      <c r="T549" s="6">
        <v>1</v>
      </c>
      <c r="U549" s="6">
        <v>0</v>
      </c>
      <c r="V549" s="6">
        <v>0</v>
      </c>
      <c r="W549" s="6">
        <v>0</v>
      </c>
      <c r="X549" s="6">
        <v>0</v>
      </c>
      <c r="Y549" s="6">
        <v>0</v>
      </c>
      <c r="Z549" s="6">
        <v>0</v>
      </c>
      <c r="AA549" s="6">
        <v>0</v>
      </c>
      <c r="AB549" s="6">
        <v>0</v>
      </c>
      <c r="AC549" s="6">
        <v>0</v>
      </c>
      <c r="AD549" s="6">
        <v>0</v>
      </c>
      <c r="AE549" s="6">
        <v>0</v>
      </c>
      <c r="AF549" s="6">
        <v>3</v>
      </c>
      <c r="AG549" s="6">
        <v>0</v>
      </c>
      <c r="AH549" s="6">
        <v>0.1</v>
      </c>
      <c r="AI549" s="6">
        <v>2</v>
      </c>
      <c r="AJ549" s="6">
        <v>0</v>
      </c>
      <c r="AK549" s="6">
        <v>0</v>
      </c>
      <c r="AL549" s="6">
        <v>0</v>
      </c>
      <c r="AM549" s="6">
        <v>0</v>
      </c>
      <c r="AN549" s="8">
        <f t="shared" si="316"/>
        <v>0</v>
      </c>
      <c r="AO549" s="8">
        <f t="shared" si="314"/>
        <v>3</v>
      </c>
    </row>
    <row r="550" spans="1:41" ht="12.75" customHeight="1" x14ac:dyDescent="0.35">
      <c r="A550" s="6">
        <v>275</v>
      </c>
      <c r="B550" s="6">
        <v>630666</v>
      </c>
      <c r="C550" s="6" t="s">
        <v>212</v>
      </c>
      <c r="D550" s="6" t="s">
        <v>940</v>
      </c>
      <c r="E550" s="6" t="s">
        <v>1015</v>
      </c>
      <c r="F550" s="9">
        <v>43313.03</v>
      </c>
      <c r="G550" s="6">
        <v>4.4000000000000004</v>
      </c>
      <c r="H550" s="6">
        <v>1</v>
      </c>
      <c r="I550" s="6">
        <v>630</v>
      </c>
      <c r="J550" s="6">
        <v>666</v>
      </c>
      <c r="K550" s="6">
        <v>2</v>
      </c>
      <c r="L550" s="6">
        <v>0</v>
      </c>
      <c r="M550" s="6">
        <v>1</v>
      </c>
      <c r="N550" s="6">
        <v>0</v>
      </c>
      <c r="O550" s="6">
        <v>4</v>
      </c>
      <c r="P550" s="6">
        <v>3</v>
      </c>
      <c r="Q550">
        <v>0</v>
      </c>
      <c r="R550" s="6">
        <v>6</v>
      </c>
      <c r="S550" s="6">
        <v>0</v>
      </c>
      <c r="T550" s="6">
        <v>1</v>
      </c>
      <c r="U550" s="6">
        <v>0</v>
      </c>
      <c r="V550" s="6">
        <v>0</v>
      </c>
      <c r="W550" s="6">
        <v>0</v>
      </c>
      <c r="X550" s="6">
        <v>0</v>
      </c>
      <c r="Y550" s="6">
        <v>0</v>
      </c>
      <c r="Z550" s="6">
        <v>0</v>
      </c>
      <c r="AA550" s="6">
        <v>0</v>
      </c>
      <c r="AB550" s="6">
        <v>0</v>
      </c>
      <c r="AC550" s="6">
        <v>0</v>
      </c>
      <c r="AD550" s="6">
        <v>0</v>
      </c>
      <c r="AE550" s="6">
        <v>0</v>
      </c>
      <c r="AF550" s="6">
        <v>0</v>
      </c>
      <c r="AG550" s="6">
        <v>0</v>
      </c>
      <c r="AH550" s="6">
        <v>0</v>
      </c>
      <c r="AI550" s="6">
        <v>0</v>
      </c>
      <c r="AJ550" s="6">
        <v>0</v>
      </c>
      <c r="AK550" s="6">
        <v>0</v>
      </c>
      <c r="AL550" s="6">
        <v>0</v>
      </c>
      <c r="AM550" s="6">
        <v>0</v>
      </c>
      <c r="AN550" s="8">
        <f t="shared" si="316"/>
        <v>0</v>
      </c>
      <c r="AO550" s="8">
        <f t="shared" si="314"/>
        <v>1</v>
      </c>
    </row>
    <row r="551" spans="1:41" ht="12.75" customHeight="1" x14ac:dyDescent="0.35">
      <c r="A551" s="6">
        <v>275</v>
      </c>
      <c r="B551">
        <v>630666</v>
      </c>
      <c r="C551" s="6" t="s">
        <v>212</v>
      </c>
      <c r="D551" s="6" t="s">
        <v>940</v>
      </c>
      <c r="F551" s="9">
        <v>43314.03</v>
      </c>
      <c r="G551">
        <v>0</v>
      </c>
      <c r="H551">
        <v>0</v>
      </c>
      <c r="I551">
        <v>666</v>
      </c>
      <c r="J551">
        <v>630</v>
      </c>
      <c r="K551">
        <v>0</v>
      </c>
      <c r="L551">
        <v>0</v>
      </c>
      <c r="M551">
        <v>0</v>
      </c>
      <c r="N551">
        <v>0</v>
      </c>
      <c r="O551">
        <v>0</v>
      </c>
      <c r="P551">
        <v>0</v>
      </c>
      <c r="Q551">
        <v>0</v>
      </c>
      <c r="R551" s="6">
        <v>0</v>
      </c>
      <c r="S551" s="6">
        <v>5</v>
      </c>
      <c r="T551" s="6">
        <v>1</v>
      </c>
      <c r="U551" s="6">
        <v>0</v>
      </c>
      <c r="V551" s="6">
        <v>18</v>
      </c>
      <c r="W551" s="6">
        <v>1</v>
      </c>
      <c r="X551" s="6">
        <v>0</v>
      </c>
      <c r="Y551" s="6">
        <v>0</v>
      </c>
      <c r="Z551" s="6">
        <v>0</v>
      </c>
      <c r="AA551" s="6">
        <v>0</v>
      </c>
      <c r="AB551" s="6">
        <v>0</v>
      </c>
      <c r="AC551" s="6">
        <v>0</v>
      </c>
      <c r="AD551" s="6">
        <v>0</v>
      </c>
      <c r="AE551" s="6">
        <v>0</v>
      </c>
      <c r="AF551" s="6">
        <v>0</v>
      </c>
      <c r="AG551" s="6">
        <v>0</v>
      </c>
      <c r="AH551" s="6">
        <v>0</v>
      </c>
      <c r="AI551" s="6">
        <v>0</v>
      </c>
      <c r="AJ551" s="6">
        <v>0</v>
      </c>
      <c r="AK551" s="6">
        <v>0</v>
      </c>
      <c r="AL551" s="6">
        <v>0</v>
      </c>
      <c r="AM551" s="6">
        <v>0</v>
      </c>
      <c r="AN551" s="8">
        <f t="shared" si="316"/>
        <v>1</v>
      </c>
      <c r="AO551" s="8">
        <f t="shared" si="314"/>
        <v>1</v>
      </c>
    </row>
    <row r="552" spans="1:41" ht="12.75" customHeight="1" x14ac:dyDescent="0.35">
      <c r="A552" s="6">
        <v>276</v>
      </c>
      <c r="B552" s="6">
        <v>630666</v>
      </c>
      <c r="C552" s="6" t="s">
        <v>212</v>
      </c>
      <c r="D552" s="6" t="s">
        <v>940</v>
      </c>
      <c r="E552" s="6" t="s">
        <v>1018</v>
      </c>
      <c r="F552" s="9">
        <v>43945</v>
      </c>
      <c r="G552" s="6">
        <v>4.2</v>
      </c>
      <c r="H552" s="6">
        <v>1</v>
      </c>
      <c r="I552" s="6">
        <v>630</v>
      </c>
      <c r="J552" s="6">
        <v>666</v>
      </c>
      <c r="K552" s="6">
        <v>1</v>
      </c>
      <c r="L552" s="6">
        <v>0</v>
      </c>
      <c r="M552" s="6">
        <v>0</v>
      </c>
      <c r="N552" s="6">
        <v>0</v>
      </c>
      <c r="O552" s="6">
        <v>1</v>
      </c>
      <c r="P552" s="6">
        <v>4</v>
      </c>
      <c r="Q552">
        <v>0</v>
      </c>
      <c r="R552" s="6">
        <v>0</v>
      </c>
      <c r="S552" s="6">
        <v>0</v>
      </c>
      <c r="T552" s="6">
        <v>0</v>
      </c>
      <c r="U552" s="6">
        <v>0</v>
      </c>
      <c r="V552" s="6">
        <v>0</v>
      </c>
      <c r="W552" s="6">
        <v>0</v>
      </c>
      <c r="X552" s="6">
        <v>0</v>
      </c>
      <c r="Y552" s="6">
        <v>0</v>
      </c>
      <c r="Z552" s="6">
        <v>0</v>
      </c>
      <c r="AA552" s="6">
        <v>0</v>
      </c>
      <c r="AB552" s="6">
        <v>0</v>
      </c>
      <c r="AC552" s="6">
        <v>0</v>
      </c>
      <c r="AD552" s="6">
        <v>0</v>
      </c>
      <c r="AE552" s="6">
        <v>0</v>
      </c>
      <c r="AF552" s="6">
        <v>0</v>
      </c>
      <c r="AG552" s="6">
        <v>0</v>
      </c>
      <c r="AH552" s="6">
        <v>0</v>
      </c>
      <c r="AI552" s="6">
        <v>0</v>
      </c>
      <c r="AJ552" s="6">
        <v>0</v>
      </c>
      <c r="AK552" s="6">
        <v>0</v>
      </c>
      <c r="AL552" s="6">
        <v>0</v>
      </c>
      <c r="AM552" s="6">
        <v>0</v>
      </c>
      <c r="AN552" s="8">
        <f t="shared" si="316"/>
        <v>0</v>
      </c>
      <c r="AO552" s="8">
        <f t="shared" si="314"/>
        <v>0</v>
      </c>
    </row>
    <row r="553" spans="1:41" ht="12.75" customHeight="1" x14ac:dyDescent="0.35">
      <c r="A553" s="6">
        <v>276</v>
      </c>
      <c r="B553" s="6">
        <v>630666</v>
      </c>
      <c r="C553" s="6" t="s">
        <v>212</v>
      </c>
      <c r="D553" s="6" t="s">
        <v>940</v>
      </c>
      <c r="E553" s="6" t="s">
        <v>1022</v>
      </c>
      <c r="F553" s="9">
        <v>43960</v>
      </c>
      <c r="G553" s="6">
        <v>4</v>
      </c>
      <c r="H553" s="6">
        <v>2</v>
      </c>
      <c r="I553" s="6">
        <v>666</v>
      </c>
      <c r="J553" s="6">
        <v>630</v>
      </c>
      <c r="K553" s="6">
        <v>1</v>
      </c>
      <c r="L553" s="6">
        <v>0</v>
      </c>
      <c r="M553" s="6">
        <v>1</v>
      </c>
      <c r="N553" s="6">
        <v>0</v>
      </c>
      <c r="O553" s="6">
        <v>1</v>
      </c>
      <c r="P553" s="6">
        <v>4</v>
      </c>
      <c r="Q553">
        <v>0</v>
      </c>
      <c r="R553" s="6">
        <v>0</v>
      </c>
      <c r="S553" s="6">
        <v>0</v>
      </c>
      <c r="T553" s="6">
        <v>0</v>
      </c>
      <c r="U553" s="6">
        <v>0</v>
      </c>
      <c r="V553" s="6">
        <v>0</v>
      </c>
      <c r="W553" s="6">
        <v>0</v>
      </c>
      <c r="X553" s="6">
        <v>0</v>
      </c>
      <c r="Y553" s="6">
        <v>0</v>
      </c>
      <c r="Z553" s="6">
        <v>0</v>
      </c>
      <c r="AA553" s="6">
        <v>0</v>
      </c>
      <c r="AB553" s="6">
        <v>0</v>
      </c>
      <c r="AC553" s="6">
        <v>0</v>
      </c>
      <c r="AD553" s="6">
        <v>0</v>
      </c>
      <c r="AE553" s="6">
        <v>0</v>
      </c>
      <c r="AF553" s="6">
        <v>0</v>
      </c>
      <c r="AG553" s="6">
        <v>0</v>
      </c>
      <c r="AH553" s="6">
        <v>0.1</v>
      </c>
      <c r="AI553" s="6">
        <v>0</v>
      </c>
      <c r="AJ553" s="6">
        <v>0</v>
      </c>
      <c r="AK553" s="6">
        <v>0</v>
      </c>
      <c r="AL553" s="6">
        <v>0</v>
      </c>
      <c r="AM553" s="6">
        <v>0</v>
      </c>
      <c r="AN553" s="8">
        <f t="shared" si="316"/>
        <v>0</v>
      </c>
      <c r="AO553" s="8">
        <f t="shared" si="314"/>
        <v>0</v>
      </c>
    </row>
    <row r="554" spans="1:41" ht="12.75" customHeight="1" x14ac:dyDescent="0.35">
      <c r="A554" s="6">
        <v>277</v>
      </c>
      <c r="B554">
        <v>630666</v>
      </c>
      <c r="C554" s="6" t="s">
        <v>212</v>
      </c>
      <c r="D554" s="6" t="s">
        <v>940</v>
      </c>
      <c r="E554" s="6" t="s">
        <v>1022</v>
      </c>
      <c r="F554" s="9">
        <v>43960.01</v>
      </c>
      <c r="G554" s="6">
        <v>4</v>
      </c>
      <c r="H554" s="6">
        <v>2</v>
      </c>
      <c r="I554" s="6">
        <v>666</v>
      </c>
      <c r="J554" s="6">
        <v>630</v>
      </c>
      <c r="K554" s="6">
        <v>1</v>
      </c>
      <c r="L554" s="6">
        <v>0</v>
      </c>
      <c r="M554" s="6">
        <v>1</v>
      </c>
      <c r="N554" s="6">
        <v>0</v>
      </c>
      <c r="O554" s="6">
        <v>1</v>
      </c>
      <c r="P554" s="6">
        <v>4</v>
      </c>
      <c r="Q554">
        <v>0</v>
      </c>
      <c r="R554" s="6">
        <v>0</v>
      </c>
      <c r="S554" s="6">
        <v>0</v>
      </c>
      <c r="T554" s="6">
        <v>0</v>
      </c>
      <c r="U554" s="6">
        <v>0</v>
      </c>
      <c r="V554" s="6">
        <v>0</v>
      </c>
      <c r="W554" s="6">
        <v>0</v>
      </c>
      <c r="X554" s="6">
        <v>0</v>
      </c>
      <c r="Y554" s="6">
        <v>0</v>
      </c>
      <c r="Z554" s="6">
        <v>0</v>
      </c>
      <c r="AA554" s="6">
        <v>0</v>
      </c>
      <c r="AB554" s="6">
        <v>0</v>
      </c>
      <c r="AC554" s="6">
        <v>0</v>
      </c>
      <c r="AD554" s="6">
        <v>0</v>
      </c>
      <c r="AE554" s="6">
        <v>0</v>
      </c>
      <c r="AF554" s="6">
        <v>0</v>
      </c>
      <c r="AG554" s="6">
        <v>0</v>
      </c>
      <c r="AH554" s="6">
        <v>0.1</v>
      </c>
      <c r="AI554" s="6">
        <v>0</v>
      </c>
      <c r="AJ554" s="6">
        <v>0</v>
      </c>
      <c r="AK554" s="6">
        <v>0</v>
      </c>
      <c r="AL554" s="6">
        <v>0</v>
      </c>
      <c r="AM554" s="6">
        <v>0</v>
      </c>
      <c r="AN554" s="8">
        <f t="shared" si="316"/>
        <v>0</v>
      </c>
      <c r="AO554" s="8">
        <f t="shared" si="314"/>
        <v>0</v>
      </c>
    </row>
    <row r="555" spans="1:41" ht="12.75" customHeight="1" x14ac:dyDescent="0.35">
      <c r="A555" s="6">
        <v>277</v>
      </c>
      <c r="B555" s="6">
        <v>630666</v>
      </c>
      <c r="C555" s="6" t="s">
        <v>212</v>
      </c>
      <c r="D555" s="6" t="s">
        <v>940</v>
      </c>
      <c r="E555" s="6" t="s">
        <v>1027</v>
      </c>
      <c r="F555" s="9">
        <v>44013</v>
      </c>
      <c r="G555" s="6">
        <v>3</v>
      </c>
      <c r="H555" s="6">
        <v>2</v>
      </c>
      <c r="I555" s="6">
        <v>630</v>
      </c>
      <c r="J555" s="6">
        <v>666</v>
      </c>
      <c r="K555" s="6">
        <v>2</v>
      </c>
      <c r="L555" s="6">
        <v>0</v>
      </c>
      <c r="M555" s="6">
        <v>0</v>
      </c>
      <c r="N555" s="6">
        <v>0</v>
      </c>
      <c r="O555" s="6">
        <v>1</v>
      </c>
      <c r="P555" s="6">
        <v>3</v>
      </c>
      <c r="Q555">
        <v>0</v>
      </c>
      <c r="R555" s="6">
        <v>0</v>
      </c>
      <c r="S555" s="6">
        <v>0</v>
      </c>
      <c r="T555" s="6">
        <v>0</v>
      </c>
      <c r="U555" s="6">
        <v>0</v>
      </c>
      <c r="V555" s="6">
        <v>0</v>
      </c>
      <c r="W555" s="6">
        <v>0</v>
      </c>
      <c r="X555" s="6">
        <v>0</v>
      </c>
      <c r="Y555" s="6">
        <v>0</v>
      </c>
      <c r="Z555" s="6">
        <v>0</v>
      </c>
      <c r="AA555" s="6">
        <v>0</v>
      </c>
      <c r="AB555" s="6">
        <v>0</v>
      </c>
      <c r="AC555" s="6">
        <v>0</v>
      </c>
      <c r="AD555" s="6">
        <v>0</v>
      </c>
      <c r="AE555" s="6">
        <v>0</v>
      </c>
      <c r="AF555" s="6">
        <v>0</v>
      </c>
      <c r="AG555" s="6">
        <v>0</v>
      </c>
      <c r="AH555" s="6">
        <v>0</v>
      </c>
      <c r="AI555" s="6">
        <v>0</v>
      </c>
      <c r="AJ555" s="6">
        <v>0</v>
      </c>
      <c r="AK555" s="6">
        <v>0</v>
      </c>
      <c r="AL555" s="6">
        <v>0</v>
      </c>
      <c r="AM555" s="6">
        <v>0</v>
      </c>
      <c r="AN555" s="8">
        <f t="shared" si="316"/>
        <v>0</v>
      </c>
      <c r="AO555" s="8">
        <f t="shared" si="314"/>
        <v>0</v>
      </c>
    </row>
    <row r="556" spans="1:41" ht="12.75" customHeight="1" x14ac:dyDescent="0.35">
      <c r="A556" s="6">
        <v>278</v>
      </c>
      <c r="B556">
        <v>630666</v>
      </c>
      <c r="C556" s="6" t="s">
        <v>212</v>
      </c>
      <c r="D556" s="6" t="s">
        <v>940</v>
      </c>
      <c r="E556" s="6" t="s">
        <v>1027</v>
      </c>
      <c r="F556" s="9">
        <v>44013.01</v>
      </c>
      <c r="G556" s="6">
        <v>3</v>
      </c>
      <c r="H556" s="6">
        <v>2</v>
      </c>
      <c r="I556" s="6">
        <v>630</v>
      </c>
      <c r="J556" s="6">
        <v>666</v>
      </c>
      <c r="K556" s="6">
        <v>2</v>
      </c>
      <c r="L556" s="6">
        <v>0</v>
      </c>
      <c r="M556" s="6">
        <v>0</v>
      </c>
      <c r="N556" s="6">
        <v>0</v>
      </c>
      <c r="O556" s="6">
        <v>1</v>
      </c>
      <c r="P556" s="6">
        <v>3</v>
      </c>
      <c r="Q556">
        <v>0</v>
      </c>
      <c r="R556" s="6">
        <v>0</v>
      </c>
      <c r="S556" s="6">
        <v>0</v>
      </c>
      <c r="T556" s="6">
        <v>0</v>
      </c>
      <c r="U556" s="6">
        <v>0</v>
      </c>
      <c r="V556" s="6">
        <v>0</v>
      </c>
      <c r="W556" s="6">
        <v>0</v>
      </c>
      <c r="X556" s="6">
        <v>0</v>
      </c>
      <c r="Y556" s="6">
        <v>0</v>
      </c>
      <c r="Z556" s="6">
        <v>0</v>
      </c>
      <c r="AA556" s="6">
        <v>0</v>
      </c>
      <c r="AB556" s="6">
        <v>0</v>
      </c>
      <c r="AC556" s="6">
        <v>0</v>
      </c>
      <c r="AD556" s="6">
        <v>0</v>
      </c>
      <c r="AE556" s="6">
        <v>0</v>
      </c>
      <c r="AF556" s="6">
        <v>0</v>
      </c>
      <c r="AG556" s="6">
        <v>0</v>
      </c>
      <c r="AH556" s="6">
        <v>0</v>
      </c>
      <c r="AI556" s="6">
        <v>0</v>
      </c>
      <c r="AJ556" s="6">
        <v>0</v>
      </c>
      <c r="AK556" s="6">
        <v>0</v>
      </c>
      <c r="AL556" s="6">
        <v>0</v>
      </c>
      <c r="AM556" s="6">
        <v>0</v>
      </c>
      <c r="AN556" s="8">
        <f t="shared" si="316"/>
        <v>0</v>
      </c>
      <c r="AO556" s="8">
        <f t="shared" si="314"/>
        <v>0</v>
      </c>
    </row>
    <row r="557" spans="1:41" ht="12.75" customHeight="1" x14ac:dyDescent="0.35">
      <c r="A557" s="6">
        <v>278</v>
      </c>
      <c r="B557" s="6">
        <v>630666</v>
      </c>
      <c r="C557" s="6" t="s">
        <v>212</v>
      </c>
      <c r="D557" s="6" t="s">
        <v>940</v>
      </c>
      <c r="F557" s="9">
        <v>44014.01</v>
      </c>
      <c r="G557">
        <v>0</v>
      </c>
      <c r="H557">
        <v>0</v>
      </c>
      <c r="I557">
        <v>666</v>
      </c>
      <c r="J557">
        <v>630</v>
      </c>
      <c r="K557">
        <v>0</v>
      </c>
      <c r="L557">
        <v>0</v>
      </c>
      <c r="M557">
        <v>0</v>
      </c>
      <c r="N557">
        <v>0</v>
      </c>
      <c r="O557">
        <v>0</v>
      </c>
      <c r="P557">
        <v>0</v>
      </c>
      <c r="Q557">
        <v>0</v>
      </c>
      <c r="R557" s="6">
        <v>6</v>
      </c>
      <c r="S557" s="6">
        <v>0</v>
      </c>
      <c r="T557" s="6">
        <v>1</v>
      </c>
      <c r="U557" s="6">
        <v>0</v>
      </c>
      <c r="V557" s="6">
        <v>0</v>
      </c>
      <c r="W557" s="6">
        <v>0</v>
      </c>
      <c r="X557" s="6">
        <v>0</v>
      </c>
      <c r="Y557" s="6">
        <v>0</v>
      </c>
      <c r="Z557" s="6">
        <v>2</v>
      </c>
      <c r="AA557" s="6">
        <v>1</v>
      </c>
      <c r="AB557" s="6">
        <v>0</v>
      </c>
      <c r="AC557" s="6">
        <v>0</v>
      </c>
      <c r="AD557" s="6">
        <v>0</v>
      </c>
      <c r="AE557" s="6">
        <v>0</v>
      </c>
      <c r="AF557" s="6">
        <v>0</v>
      </c>
      <c r="AG557" s="6">
        <v>0</v>
      </c>
      <c r="AH557" s="6">
        <v>0.1</v>
      </c>
      <c r="AI557" s="6">
        <v>1</v>
      </c>
      <c r="AJ557" s="6">
        <v>0</v>
      </c>
      <c r="AK557" s="6">
        <v>0</v>
      </c>
      <c r="AL557" s="6">
        <v>0</v>
      </c>
      <c r="AM557" s="6">
        <v>0</v>
      </c>
      <c r="AN557" s="8">
        <f t="shared" si="316"/>
        <v>0</v>
      </c>
      <c r="AO557" s="8">
        <f t="shared" si="314"/>
        <v>3</v>
      </c>
    </row>
    <row r="558" spans="1:41" ht="12.75" customHeight="1" x14ac:dyDescent="0.35">
      <c r="A558" s="6">
        <v>279</v>
      </c>
      <c r="B558" s="6">
        <v>630670</v>
      </c>
      <c r="C558" s="6" t="s">
        <v>212</v>
      </c>
      <c r="D558" s="6" t="s">
        <v>1031</v>
      </c>
      <c r="E558" s="6" t="s">
        <v>1032</v>
      </c>
      <c r="F558" s="9">
        <v>41136</v>
      </c>
      <c r="G558" s="6">
        <v>4.0999999999999996</v>
      </c>
      <c r="H558" s="6">
        <v>2</v>
      </c>
      <c r="I558" s="6">
        <v>630</v>
      </c>
      <c r="J558" s="6">
        <v>670</v>
      </c>
      <c r="K558" s="6">
        <v>4</v>
      </c>
      <c r="L558" s="6">
        <v>0</v>
      </c>
      <c r="M558" s="6">
        <v>1</v>
      </c>
      <c r="N558" s="6">
        <v>0</v>
      </c>
      <c r="O558" s="6">
        <v>1</v>
      </c>
      <c r="P558" s="6">
        <v>6</v>
      </c>
      <c r="Q558">
        <v>0</v>
      </c>
      <c r="R558">
        <v>0</v>
      </c>
      <c r="S558">
        <v>0</v>
      </c>
      <c r="T558">
        <f t="shared" ref="T558:T561" si="328">SUM($R558+$S558)</f>
        <v>0</v>
      </c>
      <c r="U558">
        <v>0</v>
      </c>
      <c r="V558">
        <v>0</v>
      </c>
      <c r="W558">
        <f t="shared" ref="W558:W561" si="329">SUM($U558, $V558)</f>
        <v>0</v>
      </c>
      <c r="X558">
        <v>0</v>
      </c>
      <c r="Y558">
        <v>0</v>
      </c>
      <c r="Z558">
        <v>0</v>
      </c>
      <c r="AA558">
        <f t="shared" ref="AA558:AA571" si="330">SUM($X558+$Y558+$Z558)</f>
        <v>0</v>
      </c>
      <c r="AB558">
        <v>0</v>
      </c>
      <c r="AC558">
        <v>0</v>
      </c>
      <c r="AD558">
        <v>0</v>
      </c>
      <c r="AE558">
        <f t="shared" ref="AE558:AE571" si="331">SUM($AB558+$AC558+$AD558)</f>
        <v>0</v>
      </c>
      <c r="AF558">
        <v>0</v>
      </c>
      <c r="AG558">
        <v>0</v>
      </c>
      <c r="AH558">
        <v>0</v>
      </c>
      <c r="AI558">
        <f t="shared" ref="AI558:AI561" si="332">SUM($AF558+$AG558+$AH558)</f>
        <v>0</v>
      </c>
      <c r="AJ558">
        <v>0</v>
      </c>
      <c r="AK558">
        <v>0</v>
      </c>
      <c r="AL558">
        <v>0</v>
      </c>
      <c r="AM558">
        <f t="shared" ref="AM558:AM567" si="333">SUM($AJ558+$AK558+$AL558)</f>
        <v>0</v>
      </c>
      <c r="AN558" s="8">
        <f t="shared" si="316"/>
        <v>0</v>
      </c>
      <c r="AO558" s="8">
        <f t="shared" si="314"/>
        <v>0</v>
      </c>
    </row>
    <row r="559" spans="1:41" customFormat="1" x14ac:dyDescent="0.35">
      <c r="A559">
        <v>279</v>
      </c>
      <c r="B559">
        <v>630670</v>
      </c>
      <c r="C559" t="s">
        <v>212</v>
      </c>
      <c r="D559" t="s">
        <v>1031</v>
      </c>
      <c r="E559" t="s">
        <v>1562</v>
      </c>
      <c r="F559" s="7">
        <v>41920</v>
      </c>
      <c r="G559">
        <v>0</v>
      </c>
      <c r="H559">
        <v>0</v>
      </c>
      <c r="I559">
        <v>670</v>
      </c>
      <c r="J559">
        <v>630</v>
      </c>
      <c r="K559">
        <v>0</v>
      </c>
      <c r="L559">
        <v>0</v>
      </c>
      <c r="M559">
        <v>0</v>
      </c>
      <c r="N559">
        <v>0</v>
      </c>
      <c r="O559">
        <v>0</v>
      </c>
      <c r="P559">
        <v>0</v>
      </c>
      <c r="Q559">
        <v>0</v>
      </c>
      <c r="R559">
        <v>0</v>
      </c>
      <c r="S559">
        <v>0</v>
      </c>
      <c r="T559">
        <f t="shared" si="328"/>
        <v>0</v>
      </c>
      <c r="U559">
        <v>0</v>
      </c>
      <c r="V559">
        <v>0</v>
      </c>
      <c r="W559">
        <f t="shared" si="329"/>
        <v>0</v>
      </c>
      <c r="X559">
        <v>0</v>
      </c>
      <c r="Y559">
        <v>0</v>
      </c>
      <c r="Z559">
        <v>0</v>
      </c>
      <c r="AA559">
        <f t="shared" si="330"/>
        <v>0</v>
      </c>
      <c r="AB559">
        <v>0</v>
      </c>
      <c r="AC559">
        <v>0</v>
      </c>
      <c r="AD559">
        <v>0</v>
      </c>
      <c r="AE559">
        <f t="shared" si="331"/>
        <v>0</v>
      </c>
      <c r="AF559">
        <v>0</v>
      </c>
      <c r="AG559">
        <v>0</v>
      </c>
      <c r="AH559">
        <v>0</v>
      </c>
      <c r="AI559">
        <f t="shared" si="332"/>
        <v>0</v>
      </c>
      <c r="AJ559">
        <v>0</v>
      </c>
      <c r="AK559">
        <v>0</v>
      </c>
      <c r="AL559">
        <v>0</v>
      </c>
      <c r="AM559">
        <f t="shared" si="333"/>
        <v>0</v>
      </c>
      <c r="AN559" s="8">
        <f t="shared" si="316"/>
        <v>0</v>
      </c>
      <c r="AO559" s="8">
        <f t="shared" si="314"/>
        <v>0</v>
      </c>
    </row>
    <row r="560" spans="1:41" ht="12.75" customHeight="1" x14ac:dyDescent="0.35">
      <c r="A560" s="6">
        <v>280</v>
      </c>
      <c r="B560" s="6">
        <v>630670</v>
      </c>
      <c r="C560" s="6" t="s">
        <v>212</v>
      </c>
      <c r="D560" s="6" t="s">
        <v>1031</v>
      </c>
      <c r="E560" s="6" t="s">
        <v>1036</v>
      </c>
      <c r="F560" s="9">
        <v>41141.01</v>
      </c>
      <c r="G560" s="6">
        <v>4.0999999999999996</v>
      </c>
      <c r="H560" s="6">
        <v>2</v>
      </c>
      <c r="I560" s="6">
        <v>630</v>
      </c>
      <c r="J560" s="6">
        <v>670</v>
      </c>
      <c r="K560" s="6">
        <v>4</v>
      </c>
      <c r="L560" s="6">
        <v>0</v>
      </c>
      <c r="M560" s="6">
        <v>1</v>
      </c>
      <c r="N560" s="6">
        <v>0</v>
      </c>
      <c r="O560" s="6">
        <v>1</v>
      </c>
      <c r="P560" s="6">
        <v>6</v>
      </c>
      <c r="Q560">
        <v>0</v>
      </c>
      <c r="R560">
        <v>0</v>
      </c>
      <c r="S560">
        <v>0</v>
      </c>
      <c r="T560">
        <f t="shared" si="328"/>
        <v>0</v>
      </c>
      <c r="U560">
        <v>0</v>
      </c>
      <c r="V560">
        <v>0</v>
      </c>
      <c r="W560">
        <f t="shared" si="329"/>
        <v>0</v>
      </c>
      <c r="X560">
        <v>0</v>
      </c>
      <c r="Y560">
        <v>0</v>
      </c>
      <c r="Z560">
        <v>0</v>
      </c>
      <c r="AA560">
        <f t="shared" si="330"/>
        <v>0</v>
      </c>
      <c r="AB560">
        <v>0</v>
      </c>
      <c r="AC560">
        <v>0</v>
      </c>
      <c r="AD560">
        <v>0</v>
      </c>
      <c r="AE560">
        <f t="shared" si="331"/>
        <v>0</v>
      </c>
      <c r="AF560">
        <v>0</v>
      </c>
      <c r="AG560">
        <v>0</v>
      </c>
      <c r="AH560">
        <v>0</v>
      </c>
      <c r="AI560">
        <f t="shared" si="332"/>
        <v>0</v>
      </c>
      <c r="AJ560">
        <v>0</v>
      </c>
      <c r="AK560">
        <v>0</v>
      </c>
      <c r="AL560">
        <v>0</v>
      </c>
      <c r="AM560">
        <f t="shared" si="333"/>
        <v>0</v>
      </c>
      <c r="AN560" s="8">
        <f t="shared" si="316"/>
        <v>0</v>
      </c>
      <c r="AO560" s="8">
        <f t="shared" si="314"/>
        <v>0</v>
      </c>
    </row>
    <row r="561" spans="1:41" customFormat="1" x14ac:dyDescent="0.35">
      <c r="A561">
        <v>280</v>
      </c>
      <c r="B561">
        <v>630670</v>
      </c>
      <c r="C561" t="s">
        <v>212</v>
      </c>
      <c r="D561" t="s">
        <v>1031</v>
      </c>
      <c r="E561" t="s">
        <v>1562</v>
      </c>
      <c r="F561" s="7">
        <v>41922</v>
      </c>
      <c r="G561">
        <v>0</v>
      </c>
      <c r="H561">
        <v>0</v>
      </c>
      <c r="I561">
        <v>670</v>
      </c>
      <c r="J561">
        <v>630</v>
      </c>
      <c r="K561">
        <v>0</v>
      </c>
      <c r="L561">
        <v>0</v>
      </c>
      <c r="M561">
        <v>0</v>
      </c>
      <c r="N561">
        <v>0</v>
      </c>
      <c r="O561">
        <v>0</v>
      </c>
      <c r="P561">
        <v>0</v>
      </c>
      <c r="Q561">
        <v>0</v>
      </c>
      <c r="R561">
        <v>0</v>
      </c>
      <c r="S561">
        <v>0</v>
      </c>
      <c r="T561">
        <f t="shared" si="328"/>
        <v>0</v>
      </c>
      <c r="U561">
        <v>0</v>
      </c>
      <c r="V561">
        <v>0</v>
      </c>
      <c r="W561">
        <f t="shared" si="329"/>
        <v>0</v>
      </c>
      <c r="X561">
        <v>0</v>
      </c>
      <c r="Y561">
        <v>0</v>
      </c>
      <c r="Z561">
        <v>0</v>
      </c>
      <c r="AA561">
        <f t="shared" si="330"/>
        <v>0</v>
      </c>
      <c r="AB561">
        <v>0</v>
      </c>
      <c r="AC561">
        <v>0</v>
      </c>
      <c r="AD561">
        <v>0</v>
      </c>
      <c r="AE561">
        <f t="shared" si="331"/>
        <v>0</v>
      </c>
      <c r="AF561">
        <v>0</v>
      </c>
      <c r="AG561">
        <v>0</v>
      </c>
      <c r="AH561">
        <v>0</v>
      </c>
      <c r="AI561">
        <f t="shared" si="332"/>
        <v>0</v>
      </c>
      <c r="AJ561">
        <v>0</v>
      </c>
      <c r="AK561">
        <v>0</v>
      </c>
      <c r="AL561">
        <v>0</v>
      </c>
      <c r="AM561">
        <f t="shared" si="333"/>
        <v>0</v>
      </c>
      <c r="AN561" s="8">
        <f t="shared" si="316"/>
        <v>0</v>
      </c>
      <c r="AO561" s="8">
        <f t="shared" si="314"/>
        <v>0</v>
      </c>
    </row>
    <row r="562" spans="1:41" ht="12.75" customHeight="1" x14ac:dyDescent="0.35">
      <c r="A562" s="6">
        <v>281</v>
      </c>
      <c r="B562" s="6">
        <v>630670</v>
      </c>
      <c r="C562" s="6" t="s">
        <v>212</v>
      </c>
      <c r="D562" s="6" t="s">
        <v>1031</v>
      </c>
      <c r="E562" s="6" t="s">
        <v>1040</v>
      </c>
      <c r="F562" s="9">
        <v>41764</v>
      </c>
      <c r="G562" s="6">
        <v>3</v>
      </c>
      <c r="H562" s="6">
        <v>2</v>
      </c>
      <c r="I562" s="6">
        <v>630</v>
      </c>
      <c r="J562" s="6">
        <v>670</v>
      </c>
      <c r="K562" s="6">
        <v>3</v>
      </c>
      <c r="L562" s="6">
        <v>0</v>
      </c>
      <c r="M562" s="6">
        <v>1</v>
      </c>
      <c r="N562" s="6">
        <v>0</v>
      </c>
      <c r="O562" s="6">
        <v>2</v>
      </c>
      <c r="P562" s="6">
        <v>3</v>
      </c>
      <c r="Q562">
        <v>0</v>
      </c>
      <c r="R562">
        <v>0</v>
      </c>
      <c r="S562">
        <v>5</v>
      </c>
      <c r="T562">
        <v>1</v>
      </c>
      <c r="U562">
        <v>17</v>
      </c>
      <c r="V562">
        <v>18</v>
      </c>
      <c r="W562">
        <v>2</v>
      </c>
      <c r="X562">
        <v>0</v>
      </c>
      <c r="Y562">
        <v>0</v>
      </c>
      <c r="Z562">
        <v>0</v>
      </c>
      <c r="AA562">
        <f t="shared" si="330"/>
        <v>0</v>
      </c>
      <c r="AB562">
        <v>0</v>
      </c>
      <c r="AC562">
        <v>0</v>
      </c>
      <c r="AD562">
        <v>0</v>
      </c>
      <c r="AE562">
        <f t="shared" si="331"/>
        <v>0</v>
      </c>
      <c r="AF562">
        <v>0</v>
      </c>
      <c r="AG562">
        <v>0</v>
      </c>
      <c r="AH562">
        <v>0.1</v>
      </c>
      <c r="AI562">
        <v>1</v>
      </c>
      <c r="AJ562">
        <v>0</v>
      </c>
      <c r="AK562">
        <v>0</v>
      </c>
      <c r="AL562">
        <v>0</v>
      </c>
      <c r="AM562">
        <f t="shared" si="333"/>
        <v>0</v>
      </c>
      <c r="AN562" s="8">
        <f t="shared" si="316"/>
        <v>2</v>
      </c>
      <c r="AO562" s="8">
        <f t="shared" si="314"/>
        <v>2</v>
      </c>
    </row>
    <row r="563" spans="1:41" customFormat="1" x14ac:dyDescent="0.35">
      <c r="A563">
        <v>281</v>
      </c>
      <c r="B563">
        <v>630670</v>
      </c>
      <c r="C563" t="s">
        <v>212</v>
      </c>
      <c r="D563" t="s">
        <v>1031</v>
      </c>
      <c r="E563" t="s">
        <v>1562</v>
      </c>
      <c r="F563" s="7">
        <v>42649</v>
      </c>
      <c r="G563">
        <v>0</v>
      </c>
      <c r="H563">
        <v>0</v>
      </c>
      <c r="I563">
        <v>670</v>
      </c>
      <c r="J563">
        <v>630</v>
      </c>
      <c r="K563">
        <v>0</v>
      </c>
      <c r="L563">
        <v>0</v>
      </c>
      <c r="M563">
        <v>0</v>
      </c>
      <c r="N563">
        <v>0</v>
      </c>
      <c r="O563">
        <v>0</v>
      </c>
      <c r="P563">
        <v>0</v>
      </c>
      <c r="Q563">
        <v>0</v>
      </c>
      <c r="R563">
        <v>6</v>
      </c>
      <c r="S563">
        <v>5</v>
      </c>
      <c r="T563">
        <v>2</v>
      </c>
      <c r="U563">
        <v>17</v>
      </c>
      <c r="V563">
        <v>18</v>
      </c>
      <c r="W563">
        <v>2</v>
      </c>
      <c r="X563">
        <v>0</v>
      </c>
      <c r="Y563">
        <v>0</v>
      </c>
      <c r="Z563">
        <v>0</v>
      </c>
      <c r="AA563">
        <f t="shared" si="330"/>
        <v>0</v>
      </c>
      <c r="AB563">
        <v>0</v>
      </c>
      <c r="AC563">
        <v>0</v>
      </c>
      <c r="AD563">
        <v>0</v>
      </c>
      <c r="AE563">
        <f t="shared" si="331"/>
        <v>0</v>
      </c>
      <c r="AF563">
        <v>3</v>
      </c>
      <c r="AG563">
        <v>0</v>
      </c>
      <c r="AH563">
        <v>0.1</v>
      </c>
      <c r="AI563">
        <v>2</v>
      </c>
      <c r="AJ563">
        <v>0</v>
      </c>
      <c r="AK563">
        <v>0</v>
      </c>
      <c r="AL563">
        <v>0</v>
      </c>
      <c r="AM563">
        <f t="shared" si="333"/>
        <v>0</v>
      </c>
      <c r="AN563" s="8">
        <f t="shared" si="316"/>
        <v>2</v>
      </c>
      <c r="AO563" s="8">
        <f t="shared" si="314"/>
        <v>4</v>
      </c>
    </row>
    <row r="564" spans="1:41" ht="12.75" customHeight="1" x14ac:dyDescent="0.35">
      <c r="A564" s="6">
        <v>282</v>
      </c>
      <c r="B564" s="6">
        <v>630670</v>
      </c>
      <c r="C564" s="6" t="s">
        <v>212</v>
      </c>
      <c r="D564" s="6" t="s">
        <v>1031</v>
      </c>
      <c r="E564" s="6" t="s">
        <v>979</v>
      </c>
      <c r="F564" s="9">
        <v>41821.019999999997</v>
      </c>
      <c r="G564" s="6">
        <v>3</v>
      </c>
      <c r="H564" s="6">
        <v>2</v>
      </c>
      <c r="I564" s="6">
        <v>630</v>
      </c>
      <c r="J564" s="6">
        <v>670</v>
      </c>
      <c r="K564" s="6">
        <v>2</v>
      </c>
      <c r="L564" s="6">
        <v>0</v>
      </c>
      <c r="M564" s="6">
        <v>0</v>
      </c>
      <c r="N564" s="6">
        <v>0</v>
      </c>
      <c r="O564" s="6">
        <v>2</v>
      </c>
      <c r="P564" s="6">
        <v>3</v>
      </c>
      <c r="Q564">
        <v>0</v>
      </c>
      <c r="R564">
        <v>0</v>
      </c>
      <c r="S564">
        <v>0</v>
      </c>
      <c r="T564">
        <f t="shared" ref="T564" si="334">SUM($R564+$S564)</f>
        <v>0</v>
      </c>
      <c r="U564">
        <v>17</v>
      </c>
      <c r="V564">
        <v>0</v>
      </c>
      <c r="W564">
        <v>1</v>
      </c>
      <c r="X564">
        <v>0</v>
      </c>
      <c r="Y564">
        <v>0</v>
      </c>
      <c r="Z564">
        <v>0</v>
      </c>
      <c r="AA564">
        <f t="shared" si="330"/>
        <v>0</v>
      </c>
      <c r="AB564">
        <v>0</v>
      </c>
      <c r="AC564">
        <v>0</v>
      </c>
      <c r="AD564">
        <v>0</v>
      </c>
      <c r="AE564">
        <f t="shared" si="331"/>
        <v>0</v>
      </c>
      <c r="AF564">
        <v>0</v>
      </c>
      <c r="AG564">
        <v>0</v>
      </c>
      <c r="AH564">
        <v>0</v>
      </c>
      <c r="AI564">
        <f t="shared" ref="AI564" si="335">SUM($AF564+$AG564+$AH564)</f>
        <v>0</v>
      </c>
      <c r="AJ564">
        <v>0</v>
      </c>
      <c r="AK564">
        <v>0</v>
      </c>
      <c r="AL564">
        <v>0</v>
      </c>
      <c r="AM564">
        <f t="shared" si="333"/>
        <v>0</v>
      </c>
      <c r="AN564" s="8">
        <f t="shared" si="316"/>
        <v>1</v>
      </c>
      <c r="AO564" s="8">
        <f t="shared" si="314"/>
        <v>0</v>
      </c>
    </row>
    <row r="565" spans="1:41" customFormat="1" x14ac:dyDescent="0.35">
      <c r="A565">
        <v>282</v>
      </c>
      <c r="B565">
        <v>630670</v>
      </c>
      <c r="C565" t="s">
        <v>212</v>
      </c>
      <c r="D565" t="s">
        <v>1031</v>
      </c>
      <c r="E565" t="s">
        <v>1562</v>
      </c>
      <c r="F565" s="7">
        <v>42190</v>
      </c>
      <c r="G565">
        <v>0</v>
      </c>
      <c r="H565">
        <v>0</v>
      </c>
      <c r="I565">
        <v>670</v>
      </c>
      <c r="J565">
        <v>630</v>
      </c>
      <c r="K565">
        <v>0</v>
      </c>
      <c r="L565">
        <v>0</v>
      </c>
      <c r="M565">
        <v>0</v>
      </c>
      <c r="N565">
        <v>0</v>
      </c>
      <c r="O565">
        <v>0</v>
      </c>
      <c r="P565">
        <v>0</v>
      </c>
      <c r="Q565">
        <v>0</v>
      </c>
      <c r="R565">
        <v>6</v>
      </c>
      <c r="S565">
        <v>0</v>
      </c>
      <c r="T565">
        <v>1</v>
      </c>
      <c r="U565">
        <v>17</v>
      </c>
      <c r="V565">
        <v>0</v>
      </c>
      <c r="W565">
        <v>1</v>
      </c>
      <c r="X565">
        <v>0</v>
      </c>
      <c r="Y565">
        <v>0</v>
      </c>
      <c r="Z565">
        <v>0</v>
      </c>
      <c r="AA565">
        <f t="shared" si="330"/>
        <v>0</v>
      </c>
      <c r="AB565">
        <v>0</v>
      </c>
      <c r="AC565">
        <v>0</v>
      </c>
      <c r="AD565">
        <v>0</v>
      </c>
      <c r="AE565">
        <f t="shared" si="331"/>
        <v>0</v>
      </c>
      <c r="AF565">
        <v>0</v>
      </c>
      <c r="AG565">
        <v>0</v>
      </c>
      <c r="AH565">
        <v>0.1</v>
      </c>
      <c r="AI565">
        <v>1</v>
      </c>
      <c r="AJ565">
        <v>0</v>
      </c>
      <c r="AK565">
        <v>0</v>
      </c>
      <c r="AL565">
        <v>0</v>
      </c>
      <c r="AM565">
        <f t="shared" si="333"/>
        <v>0</v>
      </c>
      <c r="AN565" s="8">
        <f t="shared" si="316"/>
        <v>1</v>
      </c>
      <c r="AO565" s="8">
        <f t="shared" si="314"/>
        <v>2</v>
      </c>
    </row>
    <row r="566" spans="1:41" ht="12.75" customHeight="1" x14ac:dyDescent="0.35">
      <c r="A566" s="6">
        <v>283</v>
      </c>
      <c r="B566" s="6">
        <v>630670</v>
      </c>
      <c r="C566" s="6" t="s">
        <v>212</v>
      </c>
      <c r="D566" s="6" t="s">
        <v>1031</v>
      </c>
      <c r="E566" s="6" t="s">
        <v>1042</v>
      </c>
      <c r="F566" s="9">
        <v>42095.01</v>
      </c>
      <c r="G566" s="6">
        <v>3</v>
      </c>
      <c r="H566" s="6">
        <v>2</v>
      </c>
      <c r="I566" s="6">
        <v>630</v>
      </c>
      <c r="J566" s="6">
        <v>670</v>
      </c>
      <c r="K566" s="6">
        <v>2</v>
      </c>
      <c r="L566" s="6">
        <v>1</v>
      </c>
      <c r="M566" s="6">
        <v>1</v>
      </c>
      <c r="N566" s="6">
        <v>0</v>
      </c>
      <c r="O566" s="6">
        <v>1</v>
      </c>
      <c r="P566" s="6">
        <v>4</v>
      </c>
      <c r="Q566">
        <v>0</v>
      </c>
      <c r="R566">
        <v>6</v>
      </c>
      <c r="S566">
        <v>5</v>
      </c>
      <c r="T566">
        <v>2</v>
      </c>
      <c r="U566">
        <v>0</v>
      </c>
      <c r="V566">
        <v>18</v>
      </c>
      <c r="W566">
        <v>1</v>
      </c>
      <c r="X566">
        <v>0</v>
      </c>
      <c r="Y566">
        <v>0</v>
      </c>
      <c r="Z566">
        <v>0</v>
      </c>
      <c r="AA566">
        <f t="shared" si="330"/>
        <v>0</v>
      </c>
      <c r="AB566">
        <v>0</v>
      </c>
      <c r="AC566">
        <v>0</v>
      </c>
      <c r="AD566">
        <v>0</v>
      </c>
      <c r="AE566">
        <f t="shared" si="331"/>
        <v>0</v>
      </c>
      <c r="AF566">
        <v>0</v>
      </c>
      <c r="AG566">
        <v>0</v>
      </c>
      <c r="AH566">
        <v>0.1</v>
      </c>
      <c r="AI566">
        <v>1</v>
      </c>
      <c r="AJ566">
        <v>0</v>
      </c>
      <c r="AK566">
        <v>0</v>
      </c>
      <c r="AL566">
        <v>0</v>
      </c>
      <c r="AM566">
        <f t="shared" si="333"/>
        <v>0</v>
      </c>
      <c r="AN566" s="8">
        <f t="shared" si="316"/>
        <v>1</v>
      </c>
      <c r="AO566" s="8">
        <f t="shared" si="314"/>
        <v>3</v>
      </c>
    </row>
    <row r="567" spans="1:41" customFormat="1" x14ac:dyDescent="0.35">
      <c r="A567">
        <v>283</v>
      </c>
      <c r="B567">
        <v>630670</v>
      </c>
      <c r="C567" t="s">
        <v>212</v>
      </c>
      <c r="D567" t="s">
        <v>1031</v>
      </c>
      <c r="E567" t="s">
        <v>1562</v>
      </c>
      <c r="F567" s="7">
        <v>42735</v>
      </c>
      <c r="G567">
        <v>0</v>
      </c>
      <c r="H567">
        <v>0</v>
      </c>
      <c r="I567">
        <v>670</v>
      </c>
      <c r="J567">
        <v>630</v>
      </c>
      <c r="K567">
        <v>0</v>
      </c>
      <c r="L567">
        <v>0</v>
      </c>
      <c r="M567">
        <v>0</v>
      </c>
      <c r="N567">
        <v>0</v>
      </c>
      <c r="O567">
        <v>0</v>
      </c>
      <c r="P567">
        <v>0</v>
      </c>
      <c r="Q567">
        <v>0</v>
      </c>
      <c r="R567">
        <v>6</v>
      </c>
      <c r="S567">
        <v>0</v>
      </c>
      <c r="T567">
        <v>1</v>
      </c>
      <c r="U567">
        <v>17</v>
      </c>
      <c r="V567">
        <v>0</v>
      </c>
      <c r="W567">
        <v>1</v>
      </c>
      <c r="X567">
        <v>0</v>
      </c>
      <c r="Y567">
        <v>0</v>
      </c>
      <c r="Z567">
        <v>0</v>
      </c>
      <c r="AA567">
        <f t="shared" si="330"/>
        <v>0</v>
      </c>
      <c r="AB567">
        <v>0</v>
      </c>
      <c r="AC567">
        <v>0</v>
      </c>
      <c r="AD567">
        <v>0</v>
      </c>
      <c r="AE567">
        <f t="shared" si="331"/>
        <v>0</v>
      </c>
      <c r="AF567">
        <v>0</v>
      </c>
      <c r="AG567">
        <v>0</v>
      </c>
      <c r="AH567">
        <v>0.1</v>
      </c>
      <c r="AI567">
        <v>1</v>
      </c>
      <c r="AJ567">
        <v>0</v>
      </c>
      <c r="AK567">
        <v>0</v>
      </c>
      <c r="AL567">
        <v>0</v>
      </c>
      <c r="AM567">
        <f t="shared" si="333"/>
        <v>0</v>
      </c>
      <c r="AN567" s="8">
        <f t="shared" si="316"/>
        <v>1</v>
      </c>
      <c r="AO567" s="8">
        <f t="shared" si="314"/>
        <v>2</v>
      </c>
    </row>
    <row r="568" spans="1:41" ht="12.75" customHeight="1" x14ac:dyDescent="0.35">
      <c r="A568" s="6">
        <v>284</v>
      </c>
      <c r="B568" s="6">
        <v>630670</v>
      </c>
      <c r="C568" s="6" t="s">
        <v>212</v>
      </c>
      <c r="D568" s="6" t="s">
        <v>1031</v>
      </c>
      <c r="E568" s="6" t="s">
        <v>1044</v>
      </c>
      <c r="F568" s="9">
        <v>42339.06</v>
      </c>
      <c r="G568" s="6">
        <v>3</v>
      </c>
      <c r="H568" s="6">
        <v>1</v>
      </c>
      <c r="I568" s="6">
        <v>630</v>
      </c>
      <c r="J568" s="6">
        <v>670</v>
      </c>
      <c r="K568" s="6">
        <v>3</v>
      </c>
      <c r="L568" s="6">
        <v>0</v>
      </c>
      <c r="M568" s="6">
        <v>1</v>
      </c>
      <c r="N568" s="6">
        <v>0</v>
      </c>
      <c r="O568" s="6">
        <v>2</v>
      </c>
      <c r="P568" s="6">
        <v>3</v>
      </c>
      <c r="Q568">
        <v>0</v>
      </c>
      <c r="R568">
        <v>6</v>
      </c>
      <c r="S568">
        <v>5</v>
      </c>
      <c r="T568">
        <v>2</v>
      </c>
      <c r="U568">
        <v>17</v>
      </c>
      <c r="V568">
        <v>0</v>
      </c>
      <c r="W568">
        <v>1</v>
      </c>
      <c r="X568">
        <v>0</v>
      </c>
      <c r="Y568">
        <v>0</v>
      </c>
      <c r="Z568">
        <v>0</v>
      </c>
      <c r="AA568">
        <f t="shared" si="330"/>
        <v>0</v>
      </c>
      <c r="AB568">
        <v>0</v>
      </c>
      <c r="AC568">
        <v>0</v>
      </c>
      <c r="AD568">
        <v>0</v>
      </c>
      <c r="AE568">
        <f t="shared" si="331"/>
        <v>0</v>
      </c>
      <c r="AF568">
        <v>0</v>
      </c>
      <c r="AG568">
        <v>0</v>
      </c>
      <c r="AH568">
        <v>0</v>
      </c>
      <c r="AI568">
        <f t="shared" ref="AI568:AI571" si="336">SUM($AF568+$AG568+$AH568)</f>
        <v>0</v>
      </c>
      <c r="AJ568">
        <v>15.2</v>
      </c>
      <c r="AK568">
        <v>0</v>
      </c>
      <c r="AL568">
        <v>0</v>
      </c>
      <c r="AM568">
        <v>1</v>
      </c>
      <c r="AN568" s="8">
        <f t="shared" si="316"/>
        <v>2</v>
      </c>
      <c r="AO568" s="8">
        <f t="shared" si="314"/>
        <v>2</v>
      </c>
    </row>
    <row r="569" spans="1:41" customFormat="1" x14ac:dyDescent="0.35">
      <c r="A569">
        <v>284</v>
      </c>
      <c r="B569">
        <v>630670</v>
      </c>
      <c r="C569" t="s">
        <v>212</v>
      </c>
      <c r="D569" t="s">
        <v>1031</v>
      </c>
      <c r="E569" t="s">
        <v>1562</v>
      </c>
      <c r="F569" s="10">
        <v>39332</v>
      </c>
      <c r="G569">
        <v>0</v>
      </c>
      <c r="H569">
        <v>0</v>
      </c>
      <c r="I569">
        <v>670</v>
      </c>
      <c r="J569">
        <v>630</v>
      </c>
      <c r="K569">
        <v>0</v>
      </c>
      <c r="L569">
        <v>0</v>
      </c>
      <c r="M569">
        <v>0</v>
      </c>
      <c r="N569">
        <v>0</v>
      </c>
      <c r="O569">
        <v>0</v>
      </c>
      <c r="P569">
        <v>0</v>
      </c>
      <c r="Q569">
        <v>0</v>
      </c>
      <c r="R569">
        <v>6</v>
      </c>
      <c r="S569">
        <v>5</v>
      </c>
      <c r="T569">
        <v>2</v>
      </c>
      <c r="U569">
        <v>17</v>
      </c>
      <c r="V569">
        <v>0</v>
      </c>
      <c r="W569">
        <v>1</v>
      </c>
      <c r="X569">
        <v>0</v>
      </c>
      <c r="Y569">
        <v>0</v>
      </c>
      <c r="Z569">
        <v>0</v>
      </c>
      <c r="AA569">
        <f t="shared" si="330"/>
        <v>0</v>
      </c>
      <c r="AB569">
        <v>0</v>
      </c>
      <c r="AC569">
        <v>0</v>
      </c>
      <c r="AD569">
        <v>0</v>
      </c>
      <c r="AE569">
        <f t="shared" si="331"/>
        <v>0</v>
      </c>
      <c r="AF569">
        <v>0</v>
      </c>
      <c r="AG569">
        <v>0</v>
      </c>
      <c r="AH569">
        <v>0</v>
      </c>
      <c r="AI569">
        <f t="shared" si="336"/>
        <v>0</v>
      </c>
      <c r="AJ569">
        <v>0</v>
      </c>
      <c r="AK569">
        <v>0</v>
      </c>
      <c r="AL569">
        <v>0</v>
      </c>
      <c r="AM569">
        <f t="shared" ref="AM569:AM571" si="337">SUM($AJ569+$AK569+$AL569)</f>
        <v>0</v>
      </c>
      <c r="AN569" s="8">
        <f t="shared" si="316"/>
        <v>1</v>
      </c>
      <c r="AO569" s="8">
        <f t="shared" si="314"/>
        <v>2</v>
      </c>
    </row>
    <row r="570" spans="1:41" ht="12.75" customHeight="1" x14ac:dyDescent="0.35">
      <c r="A570" s="6">
        <v>285</v>
      </c>
      <c r="B570" s="6">
        <v>630670</v>
      </c>
      <c r="C570" s="6" t="s">
        <v>212</v>
      </c>
      <c r="D570" s="6" t="s">
        <v>1031</v>
      </c>
      <c r="E570" s="6" t="s">
        <v>1046</v>
      </c>
      <c r="F570" s="9">
        <v>42701.01</v>
      </c>
      <c r="G570" s="6">
        <v>4.0999999999999996</v>
      </c>
      <c r="H570" s="6">
        <v>2</v>
      </c>
      <c r="I570" s="6">
        <v>630</v>
      </c>
      <c r="J570" s="6">
        <v>670</v>
      </c>
      <c r="K570" s="6">
        <v>4</v>
      </c>
      <c r="L570" s="6">
        <v>0</v>
      </c>
      <c r="M570" s="6">
        <v>1</v>
      </c>
      <c r="N570" s="6">
        <v>0</v>
      </c>
      <c r="O570" s="6">
        <v>1</v>
      </c>
      <c r="P570" s="6">
        <v>5</v>
      </c>
      <c r="Q570">
        <v>0</v>
      </c>
      <c r="R570">
        <v>6</v>
      </c>
      <c r="S570">
        <v>5</v>
      </c>
      <c r="T570">
        <v>2</v>
      </c>
      <c r="U570">
        <v>17</v>
      </c>
      <c r="V570">
        <v>0</v>
      </c>
      <c r="W570">
        <v>1</v>
      </c>
      <c r="X570">
        <v>0</v>
      </c>
      <c r="Y570">
        <v>0</v>
      </c>
      <c r="Z570">
        <v>0</v>
      </c>
      <c r="AA570">
        <f t="shared" si="330"/>
        <v>0</v>
      </c>
      <c r="AB570">
        <v>0</v>
      </c>
      <c r="AC570">
        <v>0</v>
      </c>
      <c r="AD570">
        <v>0</v>
      </c>
      <c r="AE570">
        <f t="shared" si="331"/>
        <v>0</v>
      </c>
      <c r="AF570">
        <v>0</v>
      </c>
      <c r="AG570">
        <v>0</v>
      </c>
      <c r="AH570">
        <v>0</v>
      </c>
      <c r="AI570">
        <f t="shared" si="336"/>
        <v>0</v>
      </c>
      <c r="AJ570">
        <v>0</v>
      </c>
      <c r="AK570">
        <v>0</v>
      </c>
      <c r="AL570">
        <v>0</v>
      </c>
      <c r="AM570">
        <f t="shared" si="337"/>
        <v>0</v>
      </c>
      <c r="AN570" s="8">
        <f t="shared" si="316"/>
        <v>1</v>
      </c>
      <c r="AO570" s="8">
        <f t="shared" si="314"/>
        <v>2</v>
      </c>
    </row>
    <row r="571" spans="1:41" customFormat="1" x14ac:dyDescent="0.35">
      <c r="A571">
        <v>285</v>
      </c>
      <c r="B571">
        <v>630670</v>
      </c>
      <c r="C571" t="s">
        <v>212</v>
      </c>
      <c r="D571" t="s">
        <v>1031</v>
      </c>
      <c r="E571" t="s">
        <v>1562</v>
      </c>
      <c r="F571" s="10">
        <v>40788</v>
      </c>
      <c r="G571">
        <v>0</v>
      </c>
      <c r="H571">
        <v>0</v>
      </c>
      <c r="I571">
        <v>670</v>
      </c>
      <c r="J571">
        <v>630</v>
      </c>
      <c r="K571">
        <v>0</v>
      </c>
      <c r="L571">
        <v>0</v>
      </c>
      <c r="M571">
        <v>0</v>
      </c>
      <c r="N571">
        <v>0</v>
      </c>
      <c r="O571">
        <v>0</v>
      </c>
      <c r="P571">
        <v>0</v>
      </c>
      <c r="Q571">
        <v>0</v>
      </c>
      <c r="R571">
        <v>6</v>
      </c>
      <c r="S571">
        <v>5</v>
      </c>
      <c r="T571">
        <v>2</v>
      </c>
      <c r="U571">
        <v>17</v>
      </c>
      <c r="V571">
        <v>0</v>
      </c>
      <c r="W571">
        <v>1</v>
      </c>
      <c r="X571">
        <v>0</v>
      </c>
      <c r="Y571">
        <v>0</v>
      </c>
      <c r="Z571">
        <v>0</v>
      </c>
      <c r="AA571">
        <f t="shared" si="330"/>
        <v>0</v>
      </c>
      <c r="AB571">
        <v>0</v>
      </c>
      <c r="AC571">
        <v>0</v>
      </c>
      <c r="AD571">
        <v>0</v>
      </c>
      <c r="AE571">
        <f t="shared" si="331"/>
        <v>0</v>
      </c>
      <c r="AF571">
        <v>0</v>
      </c>
      <c r="AG571">
        <v>0</v>
      </c>
      <c r="AH571">
        <v>0</v>
      </c>
      <c r="AI571">
        <f t="shared" si="336"/>
        <v>0</v>
      </c>
      <c r="AJ571">
        <v>0</v>
      </c>
      <c r="AK571">
        <v>0</v>
      </c>
      <c r="AL571">
        <v>0</v>
      </c>
      <c r="AM571">
        <f t="shared" si="337"/>
        <v>0</v>
      </c>
      <c r="AN571" s="8">
        <f t="shared" si="316"/>
        <v>1</v>
      </c>
      <c r="AO571" s="8">
        <f t="shared" si="314"/>
        <v>2</v>
      </c>
    </row>
    <row r="572" spans="1:41" ht="12.75" customHeight="1" x14ac:dyDescent="0.35">
      <c r="A572" s="6">
        <v>286</v>
      </c>
      <c r="B572" s="6">
        <v>630670</v>
      </c>
      <c r="C572" s="6" t="s">
        <v>212</v>
      </c>
      <c r="D572" s="6" t="s">
        <v>1031</v>
      </c>
      <c r="E572" s="6" t="s">
        <v>1051</v>
      </c>
      <c r="F572" s="9">
        <v>42736.05</v>
      </c>
      <c r="G572" s="6">
        <v>4.2</v>
      </c>
      <c r="H572" s="6">
        <v>1</v>
      </c>
      <c r="I572" s="6">
        <v>630</v>
      </c>
      <c r="J572" s="6">
        <v>670</v>
      </c>
      <c r="K572" s="6">
        <v>4</v>
      </c>
      <c r="L572" s="6">
        <v>0</v>
      </c>
      <c r="M572" s="6">
        <v>0</v>
      </c>
      <c r="N572" s="6">
        <v>0</v>
      </c>
      <c r="O572" s="6">
        <v>1</v>
      </c>
      <c r="P572" s="6">
        <v>4</v>
      </c>
      <c r="Q572">
        <v>0</v>
      </c>
      <c r="R572" s="6">
        <v>0</v>
      </c>
      <c r="S572" s="6">
        <v>0</v>
      </c>
      <c r="T572" s="6">
        <v>0</v>
      </c>
      <c r="U572" s="6">
        <v>0</v>
      </c>
      <c r="V572" s="6">
        <v>0</v>
      </c>
      <c r="W572" s="6">
        <v>0</v>
      </c>
      <c r="X572" s="6">
        <v>0</v>
      </c>
      <c r="Y572" s="6">
        <v>0</v>
      </c>
      <c r="Z572" s="6">
        <v>0</v>
      </c>
      <c r="AA572" s="6">
        <v>0</v>
      </c>
      <c r="AB572" s="6">
        <v>0</v>
      </c>
      <c r="AC572" s="6">
        <v>0</v>
      </c>
      <c r="AD572" s="6">
        <v>0</v>
      </c>
      <c r="AE572" s="6">
        <v>0</v>
      </c>
      <c r="AF572" s="6">
        <v>0</v>
      </c>
      <c r="AG572" s="6">
        <v>0</v>
      </c>
      <c r="AH572" s="6">
        <v>0.1</v>
      </c>
      <c r="AI572" s="6">
        <v>1</v>
      </c>
      <c r="AJ572" s="6">
        <v>0</v>
      </c>
      <c r="AK572" s="6">
        <v>0</v>
      </c>
      <c r="AL572" s="6">
        <v>0</v>
      </c>
      <c r="AM572" s="6">
        <v>0</v>
      </c>
      <c r="AN572" s="8">
        <f t="shared" si="316"/>
        <v>0</v>
      </c>
      <c r="AO572" s="8">
        <f t="shared" si="314"/>
        <v>1</v>
      </c>
    </row>
    <row r="573" spans="1:41" ht="12.75" customHeight="1" x14ac:dyDescent="0.35">
      <c r="A573" s="6">
        <v>286</v>
      </c>
      <c r="B573" s="6">
        <v>630670</v>
      </c>
      <c r="C573" s="6" t="s">
        <v>212</v>
      </c>
      <c r="D573" s="6" t="s">
        <v>1031</v>
      </c>
      <c r="F573" s="9">
        <v>42737.05</v>
      </c>
      <c r="G573">
        <v>0</v>
      </c>
      <c r="H573">
        <v>0</v>
      </c>
      <c r="I573">
        <v>670</v>
      </c>
      <c r="J573">
        <v>630</v>
      </c>
      <c r="K573">
        <v>0</v>
      </c>
      <c r="L573">
        <v>0</v>
      </c>
      <c r="M573">
        <v>0</v>
      </c>
      <c r="N573">
        <v>0</v>
      </c>
      <c r="O573">
        <v>0</v>
      </c>
      <c r="P573">
        <v>0</v>
      </c>
      <c r="Q573">
        <v>0</v>
      </c>
      <c r="R573" s="6">
        <v>0</v>
      </c>
      <c r="S573" s="6">
        <v>0</v>
      </c>
      <c r="T573" s="6">
        <v>0</v>
      </c>
      <c r="U573" s="6">
        <v>0</v>
      </c>
      <c r="V573" s="6">
        <v>0</v>
      </c>
      <c r="W573" s="6">
        <v>0</v>
      </c>
      <c r="X573" s="6">
        <v>0</v>
      </c>
      <c r="Y573" s="6">
        <v>0</v>
      </c>
      <c r="Z573" s="6">
        <v>0</v>
      </c>
      <c r="AA573" s="6">
        <v>0</v>
      </c>
      <c r="AB573" s="6">
        <v>0</v>
      </c>
      <c r="AC573" s="6">
        <v>0</v>
      </c>
      <c r="AD573" s="6">
        <v>0</v>
      </c>
      <c r="AE573" s="6">
        <v>0</v>
      </c>
      <c r="AF573" s="6">
        <v>0</v>
      </c>
      <c r="AG573" s="6">
        <v>0</v>
      </c>
      <c r="AH573" s="6">
        <v>0</v>
      </c>
      <c r="AI573" s="6">
        <v>0</v>
      </c>
      <c r="AJ573" s="6">
        <v>0</v>
      </c>
      <c r="AK573" s="6">
        <v>0</v>
      </c>
      <c r="AL573" s="6">
        <v>0</v>
      </c>
      <c r="AM573" s="6">
        <v>0</v>
      </c>
      <c r="AN573" s="8">
        <f t="shared" si="316"/>
        <v>0</v>
      </c>
      <c r="AO573" s="8">
        <f t="shared" si="314"/>
        <v>0</v>
      </c>
    </row>
    <row r="574" spans="1:41" ht="12.75" customHeight="1" x14ac:dyDescent="0.35">
      <c r="A574" s="6">
        <v>287</v>
      </c>
      <c r="B574">
        <v>630670</v>
      </c>
      <c r="C574" s="6" t="s">
        <v>212</v>
      </c>
      <c r="D574" s="6" t="s">
        <v>1031</v>
      </c>
      <c r="E574" s="6" t="s">
        <v>1055</v>
      </c>
      <c r="F574" s="9">
        <v>43101</v>
      </c>
      <c r="G574" s="6">
        <v>3</v>
      </c>
      <c r="H574" s="6">
        <v>2</v>
      </c>
      <c r="I574" s="6">
        <v>630</v>
      </c>
      <c r="J574" s="6">
        <v>670</v>
      </c>
      <c r="K574" s="6">
        <v>1</v>
      </c>
      <c r="L574" s="6">
        <v>0</v>
      </c>
      <c r="M574" s="6">
        <v>0</v>
      </c>
      <c r="N574" s="6">
        <v>0</v>
      </c>
      <c r="O574" s="6">
        <v>2</v>
      </c>
      <c r="P574" s="6">
        <v>3</v>
      </c>
      <c r="Q574">
        <v>0</v>
      </c>
      <c r="R574" s="6">
        <v>0</v>
      </c>
      <c r="S574" s="6">
        <v>0</v>
      </c>
      <c r="T574" s="6">
        <v>0</v>
      </c>
      <c r="U574" s="6">
        <v>0</v>
      </c>
      <c r="V574" s="6">
        <v>0</v>
      </c>
      <c r="W574" s="6">
        <v>0</v>
      </c>
      <c r="X574" s="6">
        <v>0</v>
      </c>
      <c r="Y574" s="6">
        <v>0</v>
      </c>
      <c r="Z574" s="6">
        <v>0</v>
      </c>
      <c r="AA574" s="6">
        <v>0</v>
      </c>
      <c r="AB574" s="6">
        <v>0</v>
      </c>
      <c r="AC574" s="6">
        <v>0</v>
      </c>
      <c r="AD574" s="6">
        <v>0</v>
      </c>
      <c r="AE574" s="6">
        <v>0</v>
      </c>
      <c r="AF574" s="6">
        <v>0</v>
      </c>
      <c r="AG574" s="6">
        <v>0</v>
      </c>
      <c r="AH574" s="6">
        <v>0</v>
      </c>
      <c r="AI574" s="6">
        <v>0</v>
      </c>
      <c r="AJ574" s="6">
        <v>0</v>
      </c>
      <c r="AK574" s="6">
        <v>0</v>
      </c>
      <c r="AL574" s="6">
        <v>0</v>
      </c>
      <c r="AM574" s="6">
        <v>0</v>
      </c>
      <c r="AN574" s="8">
        <f t="shared" si="316"/>
        <v>0</v>
      </c>
      <c r="AO574" s="8">
        <f t="shared" si="314"/>
        <v>0</v>
      </c>
    </row>
    <row r="575" spans="1:41" ht="12.75" customHeight="1" x14ac:dyDescent="0.35">
      <c r="A575" s="6">
        <v>287</v>
      </c>
      <c r="B575" s="6">
        <v>630670</v>
      </c>
      <c r="C575" s="6" t="s">
        <v>212</v>
      </c>
      <c r="D575" s="6" t="s">
        <v>1031</v>
      </c>
      <c r="F575" s="9">
        <v>43102</v>
      </c>
      <c r="G575">
        <v>0</v>
      </c>
      <c r="H575">
        <v>0</v>
      </c>
      <c r="I575">
        <v>670</v>
      </c>
      <c r="J575">
        <v>630</v>
      </c>
      <c r="K575">
        <v>0</v>
      </c>
      <c r="L575">
        <v>0</v>
      </c>
      <c r="M575">
        <v>0</v>
      </c>
      <c r="N575">
        <v>0</v>
      </c>
      <c r="O575">
        <v>0</v>
      </c>
      <c r="P575">
        <v>0</v>
      </c>
      <c r="Q575">
        <v>0</v>
      </c>
      <c r="R575" s="6">
        <v>0</v>
      </c>
      <c r="S575" s="6">
        <v>0</v>
      </c>
      <c r="T575" s="6">
        <v>0</v>
      </c>
      <c r="U575" s="6">
        <v>0</v>
      </c>
      <c r="V575" s="6">
        <v>0</v>
      </c>
      <c r="W575" s="6">
        <v>0</v>
      </c>
      <c r="X575" s="6">
        <v>0</v>
      </c>
      <c r="Y575" s="6">
        <v>0</v>
      </c>
      <c r="Z575" s="6">
        <v>0</v>
      </c>
      <c r="AA575" s="6">
        <v>0</v>
      </c>
      <c r="AB575" s="6">
        <v>0</v>
      </c>
      <c r="AC575" s="6">
        <v>0</v>
      </c>
      <c r="AD575" s="6">
        <v>0</v>
      </c>
      <c r="AE575" s="6">
        <v>0</v>
      </c>
      <c r="AF575" s="6">
        <v>0</v>
      </c>
      <c r="AG575" s="6">
        <v>0</v>
      </c>
      <c r="AH575" s="6">
        <v>0</v>
      </c>
      <c r="AI575" s="6">
        <v>0</v>
      </c>
      <c r="AJ575" s="6">
        <v>0</v>
      </c>
      <c r="AK575" s="6">
        <v>0</v>
      </c>
      <c r="AL575" s="6">
        <v>0</v>
      </c>
      <c r="AM575" s="6">
        <v>0</v>
      </c>
      <c r="AN575" s="8">
        <f t="shared" si="316"/>
        <v>0</v>
      </c>
      <c r="AO575" s="8">
        <f t="shared" si="314"/>
        <v>0</v>
      </c>
    </row>
    <row r="576" spans="1:41" ht="12.75" customHeight="1" x14ac:dyDescent="0.35">
      <c r="A576" s="6">
        <v>288</v>
      </c>
      <c r="B576">
        <v>630670</v>
      </c>
      <c r="C576" s="6" t="s">
        <v>212</v>
      </c>
      <c r="D576" s="6" t="s">
        <v>1031</v>
      </c>
      <c r="E576" s="6" t="s">
        <v>1058</v>
      </c>
      <c r="F576" s="9">
        <v>43405</v>
      </c>
      <c r="G576" s="6">
        <v>4.0999999999999996</v>
      </c>
      <c r="H576" s="6">
        <v>2</v>
      </c>
      <c r="I576" s="6">
        <v>630</v>
      </c>
      <c r="J576" s="6">
        <v>670</v>
      </c>
      <c r="K576" s="6">
        <v>4</v>
      </c>
      <c r="L576" s="6">
        <v>0</v>
      </c>
      <c r="M576" s="6">
        <v>1</v>
      </c>
      <c r="N576" s="6">
        <v>0</v>
      </c>
      <c r="O576" s="6">
        <v>1</v>
      </c>
      <c r="P576" s="6">
        <v>5</v>
      </c>
      <c r="Q576">
        <v>0</v>
      </c>
      <c r="R576" s="6">
        <v>0</v>
      </c>
      <c r="S576" s="6">
        <v>0</v>
      </c>
      <c r="T576" s="6">
        <v>0</v>
      </c>
      <c r="U576" s="6">
        <v>0</v>
      </c>
      <c r="V576" s="6">
        <v>0</v>
      </c>
      <c r="W576" s="6">
        <v>0</v>
      </c>
      <c r="X576" s="6">
        <v>0</v>
      </c>
      <c r="Y576" s="6">
        <v>0</v>
      </c>
      <c r="Z576" s="6">
        <v>0</v>
      </c>
      <c r="AA576" s="6">
        <v>0</v>
      </c>
      <c r="AB576" s="6">
        <v>0</v>
      </c>
      <c r="AC576" s="6">
        <v>0</v>
      </c>
      <c r="AD576" s="6">
        <v>0</v>
      </c>
      <c r="AE576" s="6">
        <v>0</v>
      </c>
      <c r="AF576" s="6">
        <v>0</v>
      </c>
      <c r="AG576" s="6">
        <v>0</v>
      </c>
      <c r="AH576" s="6">
        <v>0</v>
      </c>
      <c r="AI576" s="6">
        <v>0</v>
      </c>
      <c r="AJ576" s="6">
        <v>0</v>
      </c>
      <c r="AK576" s="6">
        <v>0</v>
      </c>
      <c r="AL576" s="6">
        <v>0</v>
      </c>
      <c r="AM576" s="6">
        <v>0</v>
      </c>
      <c r="AN576" s="8">
        <f t="shared" si="316"/>
        <v>0</v>
      </c>
      <c r="AO576" s="8">
        <f t="shared" si="314"/>
        <v>0</v>
      </c>
    </row>
    <row r="577" spans="1:41" ht="12.75" customHeight="1" x14ac:dyDescent="0.35">
      <c r="A577" s="6">
        <v>288</v>
      </c>
      <c r="B577" s="6">
        <v>630670</v>
      </c>
      <c r="C577" s="6" t="s">
        <v>212</v>
      </c>
      <c r="D577" s="6" t="s">
        <v>1031</v>
      </c>
      <c r="F577" s="9">
        <v>43406</v>
      </c>
      <c r="G577">
        <v>0</v>
      </c>
      <c r="H577">
        <v>0</v>
      </c>
      <c r="I577">
        <v>670</v>
      </c>
      <c r="J577">
        <v>630</v>
      </c>
      <c r="K577">
        <v>0</v>
      </c>
      <c r="L577">
        <v>0</v>
      </c>
      <c r="M577">
        <v>0</v>
      </c>
      <c r="N577">
        <v>0</v>
      </c>
      <c r="O577">
        <v>0</v>
      </c>
      <c r="P577">
        <v>0</v>
      </c>
      <c r="Q577">
        <v>0</v>
      </c>
      <c r="R577" s="6">
        <v>6</v>
      </c>
      <c r="S577" s="6">
        <v>0</v>
      </c>
      <c r="T577" s="6">
        <v>1</v>
      </c>
      <c r="U577" s="6">
        <v>0</v>
      </c>
      <c r="V577" s="6">
        <v>0</v>
      </c>
      <c r="W577" s="6">
        <v>0</v>
      </c>
      <c r="X577" s="6">
        <v>0</v>
      </c>
      <c r="Y577" s="6">
        <v>0</v>
      </c>
      <c r="Z577" s="6">
        <v>0</v>
      </c>
      <c r="AA577" s="6">
        <v>0</v>
      </c>
      <c r="AB577" s="6">
        <v>0</v>
      </c>
      <c r="AC577" s="6">
        <v>0</v>
      </c>
      <c r="AD577" s="6">
        <v>0</v>
      </c>
      <c r="AE577" s="6">
        <v>0</v>
      </c>
      <c r="AF577" s="6">
        <v>0</v>
      </c>
      <c r="AG577" s="6">
        <v>0</v>
      </c>
      <c r="AH577" s="6">
        <v>0</v>
      </c>
      <c r="AI577" s="6">
        <v>0</v>
      </c>
      <c r="AJ577" s="6">
        <v>0</v>
      </c>
      <c r="AK577" s="6">
        <v>0</v>
      </c>
      <c r="AL577" s="6">
        <v>0</v>
      </c>
      <c r="AM577" s="6">
        <v>0</v>
      </c>
      <c r="AN577" s="8">
        <f t="shared" si="316"/>
        <v>0</v>
      </c>
      <c r="AO577" s="8">
        <f t="shared" si="314"/>
        <v>1</v>
      </c>
    </row>
    <row r="578" spans="1:41" ht="12.75" customHeight="1" x14ac:dyDescent="0.35">
      <c r="A578" s="6">
        <v>289</v>
      </c>
      <c r="B578" s="6">
        <v>630670</v>
      </c>
      <c r="C578" s="6" t="s">
        <v>212</v>
      </c>
      <c r="D578" s="6" t="s">
        <v>1031</v>
      </c>
      <c r="E578" s="6" t="s">
        <v>1062</v>
      </c>
      <c r="F578" s="9">
        <v>43617</v>
      </c>
      <c r="G578" s="6">
        <v>3</v>
      </c>
      <c r="H578" s="6">
        <v>1</v>
      </c>
      <c r="I578" s="6">
        <v>630</v>
      </c>
      <c r="J578" s="6">
        <v>670</v>
      </c>
      <c r="K578" s="6">
        <v>1</v>
      </c>
      <c r="L578" s="6">
        <v>0</v>
      </c>
      <c r="M578" s="6">
        <v>0</v>
      </c>
      <c r="N578" s="6">
        <v>0</v>
      </c>
      <c r="O578" s="6">
        <v>1</v>
      </c>
      <c r="P578" s="6">
        <v>1</v>
      </c>
      <c r="Q578">
        <v>0</v>
      </c>
      <c r="R578" s="6">
        <v>0</v>
      </c>
      <c r="S578" s="6">
        <v>0</v>
      </c>
      <c r="T578" s="6">
        <v>0</v>
      </c>
      <c r="U578" s="6">
        <v>0</v>
      </c>
      <c r="V578" s="6">
        <v>0</v>
      </c>
      <c r="W578" s="6">
        <v>0</v>
      </c>
      <c r="X578" s="6">
        <v>0</v>
      </c>
      <c r="Y578" s="6">
        <v>0</v>
      </c>
      <c r="Z578" s="6">
        <v>0</v>
      </c>
      <c r="AA578" s="6">
        <v>0</v>
      </c>
      <c r="AB578" s="6">
        <v>0</v>
      </c>
      <c r="AC578" s="6">
        <v>0</v>
      </c>
      <c r="AD578" s="6">
        <v>0</v>
      </c>
      <c r="AE578" s="6">
        <v>0</v>
      </c>
      <c r="AF578" s="6">
        <v>0</v>
      </c>
      <c r="AG578" s="6">
        <v>0</v>
      </c>
      <c r="AH578" s="6">
        <v>0.1</v>
      </c>
      <c r="AI578" s="6">
        <v>1</v>
      </c>
      <c r="AJ578" s="6">
        <v>0</v>
      </c>
      <c r="AK578" s="6">
        <v>0</v>
      </c>
      <c r="AL578" s="6">
        <v>0</v>
      </c>
      <c r="AM578" s="6">
        <v>0</v>
      </c>
      <c r="AN578" s="8">
        <f t="shared" si="316"/>
        <v>0</v>
      </c>
      <c r="AO578" s="8">
        <f t="shared" si="314"/>
        <v>1</v>
      </c>
    </row>
    <row r="579" spans="1:41" ht="12.75" customHeight="1" x14ac:dyDescent="0.35">
      <c r="A579" s="6">
        <v>289</v>
      </c>
      <c r="B579">
        <v>630670</v>
      </c>
      <c r="C579" s="6" t="s">
        <v>212</v>
      </c>
      <c r="D579" s="6" t="s">
        <v>1031</v>
      </c>
      <c r="F579" s="9">
        <v>43618</v>
      </c>
      <c r="G579">
        <v>0</v>
      </c>
      <c r="H579">
        <v>0</v>
      </c>
      <c r="I579">
        <v>670</v>
      </c>
      <c r="J579">
        <v>630</v>
      </c>
      <c r="K579">
        <v>0</v>
      </c>
      <c r="L579">
        <v>0</v>
      </c>
      <c r="M579">
        <v>0</v>
      </c>
      <c r="N579">
        <v>0</v>
      </c>
      <c r="O579">
        <v>0</v>
      </c>
      <c r="P579">
        <v>0</v>
      </c>
      <c r="Q579">
        <v>0</v>
      </c>
      <c r="R579" s="6">
        <v>0</v>
      </c>
      <c r="S579" s="6">
        <v>0</v>
      </c>
      <c r="T579" s="6">
        <v>0</v>
      </c>
      <c r="U579" s="6">
        <v>0</v>
      </c>
      <c r="V579" s="6">
        <v>0</v>
      </c>
      <c r="W579" s="6">
        <v>0</v>
      </c>
      <c r="X579" s="6">
        <v>0</v>
      </c>
      <c r="Y579" s="6">
        <v>0</v>
      </c>
      <c r="Z579" s="6">
        <v>2</v>
      </c>
      <c r="AA579" s="6">
        <v>1</v>
      </c>
      <c r="AB579" s="6">
        <v>0</v>
      </c>
      <c r="AC579" s="6">
        <v>0</v>
      </c>
      <c r="AD579" s="6">
        <v>0</v>
      </c>
      <c r="AE579" s="6">
        <v>0</v>
      </c>
      <c r="AF579" s="6">
        <v>0</v>
      </c>
      <c r="AG579" s="6">
        <v>0</v>
      </c>
      <c r="AH579" s="6">
        <v>0.1</v>
      </c>
      <c r="AI579" s="6">
        <v>1</v>
      </c>
      <c r="AJ579" s="6">
        <v>0</v>
      </c>
      <c r="AK579" s="6">
        <v>0</v>
      </c>
      <c r="AL579" s="6">
        <v>0</v>
      </c>
      <c r="AM579" s="6">
        <v>0</v>
      </c>
      <c r="AN579" s="8">
        <f t="shared" si="316"/>
        <v>0</v>
      </c>
      <c r="AO579" s="8">
        <f t="shared" ref="AO579:AO642" si="338">SUM($T579+$AA579+$AI579)</f>
        <v>2</v>
      </c>
    </row>
    <row r="580" spans="1:41" ht="12.75" customHeight="1" x14ac:dyDescent="0.35">
      <c r="A580" s="6">
        <v>290</v>
      </c>
      <c r="B580" s="6">
        <v>630670</v>
      </c>
      <c r="C580" s="6" t="s">
        <v>212</v>
      </c>
      <c r="D580" s="6" t="s">
        <v>1031</v>
      </c>
      <c r="E580" s="6" t="s">
        <v>1067</v>
      </c>
      <c r="F580" s="9">
        <v>43828.01</v>
      </c>
      <c r="G580" s="6">
        <v>4.0999999999999996</v>
      </c>
      <c r="H580" s="6">
        <v>2</v>
      </c>
      <c r="I580" s="6">
        <v>630</v>
      </c>
      <c r="J580" s="6">
        <v>670</v>
      </c>
      <c r="K580" s="6">
        <v>4</v>
      </c>
      <c r="L580" s="6">
        <v>0</v>
      </c>
      <c r="M580" s="6">
        <v>1</v>
      </c>
      <c r="N580" s="6">
        <v>0</v>
      </c>
      <c r="O580" s="6">
        <v>2</v>
      </c>
      <c r="P580" s="6">
        <v>5</v>
      </c>
      <c r="Q580">
        <v>0</v>
      </c>
      <c r="R580" s="6">
        <v>0</v>
      </c>
      <c r="S580" s="6">
        <v>0</v>
      </c>
      <c r="T580" s="6">
        <v>0</v>
      </c>
      <c r="U580" s="6">
        <v>0</v>
      </c>
      <c r="V580" s="6">
        <v>0</v>
      </c>
      <c r="W580" s="6">
        <v>0</v>
      </c>
      <c r="X580" s="6">
        <v>0</v>
      </c>
      <c r="Y580" s="6">
        <v>0</v>
      </c>
      <c r="Z580" s="6">
        <v>0</v>
      </c>
      <c r="AA580" s="6">
        <v>0</v>
      </c>
      <c r="AB580" s="6">
        <v>0</v>
      </c>
      <c r="AC580" s="6">
        <v>0</v>
      </c>
      <c r="AD580" s="6">
        <v>0</v>
      </c>
      <c r="AE580" s="6">
        <v>0</v>
      </c>
      <c r="AF580" s="6">
        <v>0</v>
      </c>
      <c r="AG580" s="6">
        <v>0</v>
      </c>
      <c r="AH580" s="6">
        <v>0.1</v>
      </c>
      <c r="AI580" s="6">
        <v>1</v>
      </c>
      <c r="AJ580" s="6">
        <v>0</v>
      </c>
      <c r="AK580" s="6">
        <v>0</v>
      </c>
      <c r="AL580" s="6">
        <v>0</v>
      </c>
      <c r="AM580" s="6">
        <v>0</v>
      </c>
      <c r="AN580" s="8">
        <f t="shared" ref="AN580:AN643" si="339">SUM($W580,$AE580,$AM580)</f>
        <v>0</v>
      </c>
      <c r="AO580" s="8">
        <f t="shared" si="338"/>
        <v>1</v>
      </c>
    </row>
    <row r="581" spans="1:41" ht="12.75" customHeight="1" x14ac:dyDescent="0.35">
      <c r="A581" s="6">
        <v>290</v>
      </c>
      <c r="B581">
        <v>630670</v>
      </c>
      <c r="C581" s="6" t="s">
        <v>212</v>
      </c>
      <c r="D581" s="6" t="s">
        <v>1031</v>
      </c>
      <c r="F581" s="9">
        <v>43829.01</v>
      </c>
      <c r="G581">
        <v>0</v>
      </c>
      <c r="H581">
        <v>0</v>
      </c>
      <c r="I581">
        <v>670</v>
      </c>
      <c r="J581">
        <v>630</v>
      </c>
      <c r="K581">
        <v>0</v>
      </c>
      <c r="L581">
        <v>0</v>
      </c>
      <c r="M581">
        <v>0</v>
      </c>
      <c r="N581">
        <v>0</v>
      </c>
      <c r="O581">
        <v>0</v>
      </c>
      <c r="P581">
        <v>0</v>
      </c>
      <c r="Q581">
        <v>0</v>
      </c>
      <c r="R581" s="6">
        <v>6</v>
      </c>
      <c r="S581" s="6">
        <v>5</v>
      </c>
      <c r="T581" s="6">
        <v>2</v>
      </c>
      <c r="U581" s="6">
        <v>17</v>
      </c>
      <c r="V581" s="6">
        <v>0</v>
      </c>
      <c r="W581" s="6">
        <v>1</v>
      </c>
      <c r="X581" s="6">
        <v>0</v>
      </c>
      <c r="Y581" s="6">
        <v>0</v>
      </c>
      <c r="Z581" s="6">
        <v>0</v>
      </c>
      <c r="AA581" s="6">
        <v>0</v>
      </c>
      <c r="AB581" s="6">
        <v>0</v>
      </c>
      <c r="AC581" s="6">
        <v>0</v>
      </c>
      <c r="AD581" s="6">
        <v>0</v>
      </c>
      <c r="AE581" s="6">
        <v>0</v>
      </c>
      <c r="AF581" s="6">
        <v>0</v>
      </c>
      <c r="AG581" s="6">
        <v>0</v>
      </c>
      <c r="AH581" s="6">
        <v>0.1</v>
      </c>
      <c r="AI581" s="6">
        <v>1</v>
      </c>
      <c r="AJ581" s="6">
        <v>0</v>
      </c>
      <c r="AK581" s="6">
        <v>0</v>
      </c>
      <c r="AL581" s="6">
        <v>0</v>
      </c>
      <c r="AM581" s="6">
        <v>0</v>
      </c>
      <c r="AN581" s="8">
        <f t="shared" si="339"/>
        <v>1</v>
      </c>
      <c r="AO581" s="8">
        <f t="shared" si="338"/>
        <v>3</v>
      </c>
    </row>
    <row r="582" spans="1:41" ht="12.75" customHeight="1" x14ac:dyDescent="0.35">
      <c r="A582" s="6">
        <v>291</v>
      </c>
      <c r="B582" s="6">
        <v>630692</v>
      </c>
      <c r="C582" s="6" t="s">
        <v>212</v>
      </c>
      <c r="D582" s="6" t="s">
        <v>1076</v>
      </c>
      <c r="E582" s="6" t="s">
        <v>1077</v>
      </c>
      <c r="F582" s="9">
        <v>43671</v>
      </c>
      <c r="G582" s="6">
        <v>3</v>
      </c>
      <c r="H582" s="6">
        <v>1</v>
      </c>
      <c r="I582" s="6">
        <v>630</v>
      </c>
      <c r="J582" s="6">
        <v>692</v>
      </c>
      <c r="K582" s="6">
        <v>1</v>
      </c>
      <c r="L582" s="6">
        <v>0</v>
      </c>
      <c r="M582" s="6">
        <v>1</v>
      </c>
      <c r="N582" s="6">
        <v>0</v>
      </c>
      <c r="O582" s="6">
        <v>1</v>
      </c>
      <c r="P582" s="6">
        <v>4</v>
      </c>
      <c r="Q582">
        <v>0</v>
      </c>
      <c r="R582" s="6">
        <v>0</v>
      </c>
      <c r="S582" s="6">
        <v>0</v>
      </c>
      <c r="T582" s="6">
        <v>0</v>
      </c>
      <c r="U582" s="6">
        <v>0</v>
      </c>
      <c r="V582" s="6">
        <v>0</v>
      </c>
      <c r="W582" s="6">
        <v>0</v>
      </c>
      <c r="X582" s="6">
        <v>0</v>
      </c>
      <c r="Y582" s="6">
        <v>0</v>
      </c>
      <c r="Z582" s="6">
        <v>0</v>
      </c>
      <c r="AA582" s="6">
        <v>0</v>
      </c>
      <c r="AB582" s="6">
        <v>0</v>
      </c>
      <c r="AC582" s="6">
        <v>0</v>
      </c>
      <c r="AD582" s="6">
        <v>0</v>
      </c>
      <c r="AE582" s="6">
        <v>0</v>
      </c>
      <c r="AF582" s="6">
        <v>0</v>
      </c>
      <c r="AG582" s="6">
        <v>0</v>
      </c>
      <c r="AH582" s="6">
        <v>0</v>
      </c>
      <c r="AI582" s="6">
        <v>0</v>
      </c>
      <c r="AJ582" s="6">
        <v>0</v>
      </c>
      <c r="AK582" s="6">
        <v>0</v>
      </c>
      <c r="AL582" s="6">
        <v>0</v>
      </c>
      <c r="AM582" s="6">
        <v>0</v>
      </c>
      <c r="AN582" s="8">
        <f t="shared" si="339"/>
        <v>0</v>
      </c>
      <c r="AO582" s="8">
        <f t="shared" si="338"/>
        <v>0</v>
      </c>
    </row>
    <row r="583" spans="1:41" ht="12.75" customHeight="1" x14ac:dyDescent="0.35">
      <c r="A583" s="6">
        <v>291</v>
      </c>
      <c r="B583" s="6">
        <v>630692</v>
      </c>
      <c r="C583" s="6" t="s">
        <v>212</v>
      </c>
      <c r="D583" s="6" t="s">
        <v>1076</v>
      </c>
      <c r="F583" s="9">
        <v>43672</v>
      </c>
      <c r="G583" s="6">
        <v>0</v>
      </c>
      <c r="H583" s="6">
        <v>0</v>
      </c>
      <c r="I583" s="6">
        <v>692</v>
      </c>
      <c r="J583" s="6">
        <v>630</v>
      </c>
      <c r="K583" s="6">
        <v>0</v>
      </c>
      <c r="L583" s="6">
        <v>0</v>
      </c>
      <c r="M583" s="6">
        <v>0</v>
      </c>
      <c r="N583" s="6">
        <v>0</v>
      </c>
      <c r="O583" s="6">
        <v>0</v>
      </c>
      <c r="P583" s="6">
        <v>0</v>
      </c>
      <c r="Q583">
        <v>0</v>
      </c>
      <c r="R583" s="6">
        <v>0</v>
      </c>
      <c r="S583" s="6">
        <v>5</v>
      </c>
      <c r="T583" s="6">
        <v>1</v>
      </c>
      <c r="U583" s="6">
        <v>0</v>
      </c>
      <c r="V583" s="6">
        <v>0</v>
      </c>
      <c r="W583" s="6">
        <v>0</v>
      </c>
      <c r="X583" s="6">
        <v>0</v>
      </c>
      <c r="Y583" s="6">
        <v>0</v>
      </c>
      <c r="Z583" s="6">
        <v>0</v>
      </c>
      <c r="AA583" s="6">
        <v>0</v>
      </c>
      <c r="AB583" s="6">
        <v>0</v>
      </c>
      <c r="AC583" s="6">
        <v>0</v>
      </c>
      <c r="AD583" s="6">
        <v>0</v>
      </c>
      <c r="AE583" s="6">
        <v>0</v>
      </c>
      <c r="AF583" s="6">
        <v>0</v>
      </c>
      <c r="AG583" s="6">
        <v>0</v>
      </c>
      <c r="AH583" s="6">
        <v>0</v>
      </c>
      <c r="AI583" s="6">
        <v>0</v>
      </c>
      <c r="AJ583" s="6">
        <v>0</v>
      </c>
      <c r="AK583" s="6">
        <v>0</v>
      </c>
      <c r="AL583" s="6">
        <v>0</v>
      </c>
      <c r="AM583" s="6">
        <v>0</v>
      </c>
      <c r="AN583" s="8">
        <f t="shared" si="339"/>
        <v>0</v>
      </c>
      <c r="AO583" s="8">
        <f t="shared" si="338"/>
        <v>1</v>
      </c>
    </row>
    <row r="584" spans="1:41" ht="12.75" customHeight="1" x14ac:dyDescent="0.35">
      <c r="A584" s="6">
        <v>292</v>
      </c>
      <c r="B584" s="6">
        <v>630692</v>
      </c>
      <c r="C584" s="6" t="s">
        <v>212</v>
      </c>
      <c r="D584" s="6" t="s">
        <v>1076</v>
      </c>
      <c r="E584" s="6" t="s">
        <v>1080</v>
      </c>
      <c r="F584" s="9">
        <v>43682</v>
      </c>
      <c r="G584" s="6">
        <v>3</v>
      </c>
      <c r="H584" s="6">
        <v>3</v>
      </c>
      <c r="I584" s="6">
        <v>630</v>
      </c>
      <c r="J584" s="6">
        <v>692</v>
      </c>
      <c r="K584" s="6">
        <v>2</v>
      </c>
      <c r="L584" s="6">
        <v>0</v>
      </c>
      <c r="M584" s="6">
        <v>1</v>
      </c>
      <c r="N584" s="6">
        <v>0</v>
      </c>
      <c r="O584" s="6">
        <v>1</v>
      </c>
      <c r="P584" s="6">
        <v>4</v>
      </c>
      <c r="Q584">
        <v>0</v>
      </c>
      <c r="R584" s="6">
        <v>0</v>
      </c>
      <c r="S584" s="6">
        <v>0</v>
      </c>
      <c r="T584" s="6">
        <v>0</v>
      </c>
      <c r="U584" s="6">
        <v>0</v>
      </c>
      <c r="V584" s="6">
        <v>0</v>
      </c>
      <c r="W584" s="6">
        <v>0</v>
      </c>
      <c r="X584" s="6">
        <v>0</v>
      </c>
      <c r="Y584" s="6">
        <v>0</v>
      </c>
      <c r="Z584" s="6">
        <v>0</v>
      </c>
      <c r="AA584" s="6">
        <v>0</v>
      </c>
      <c r="AB584" s="6">
        <v>0</v>
      </c>
      <c r="AC584" s="6">
        <v>0</v>
      </c>
      <c r="AD584" s="6">
        <v>0</v>
      </c>
      <c r="AE584" s="6">
        <v>0</v>
      </c>
      <c r="AF584" s="6">
        <v>0</v>
      </c>
      <c r="AG584" s="6">
        <v>0</v>
      </c>
      <c r="AH584" s="6">
        <v>0</v>
      </c>
      <c r="AI584" s="6">
        <v>0</v>
      </c>
      <c r="AJ584" s="6">
        <v>0</v>
      </c>
      <c r="AK584" s="6">
        <v>0</v>
      </c>
      <c r="AL584" s="6">
        <v>0</v>
      </c>
      <c r="AM584" s="6">
        <v>0</v>
      </c>
      <c r="AN584" s="8">
        <f t="shared" si="339"/>
        <v>0</v>
      </c>
      <c r="AO584" s="8">
        <f t="shared" si="338"/>
        <v>0</v>
      </c>
    </row>
    <row r="585" spans="1:41" ht="12.75" customHeight="1" x14ac:dyDescent="0.35">
      <c r="A585" s="6">
        <v>292</v>
      </c>
      <c r="B585" s="6">
        <v>630692</v>
      </c>
      <c r="C585" s="6" t="s">
        <v>212</v>
      </c>
      <c r="D585" s="6" t="s">
        <v>1076</v>
      </c>
      <c r="F585" s="9">
        <v>43683</v>
      </c>
      <c r="G585" s="6">
        <v>0</v>
      </c>
      <c r="H585" s="6">
        <v>0</v>
      </c>
      <c r="I585" s="6">
        <v>692</v>
      </c>
      <c r="J585" s="6">
        <v>630</v>
      </c>
      <c r="K585" s="6">
        <v>0</v>
      </c>
      <c r="L585" s="6">
        <v>0</v>
      </c>
      <c r="M585" s="6">
        <v>0</v>
      </c>
      <c r="N585" s="6">
        <v>0</v>
      </c>
      <c r="O585" s="6">
        <v>0</v>
      </c>
      <c r="P585" s="6">
        <v>0</v>
      </c>
      <c r="Q585">
        <v>0</v>
      </c>
      <c r="R585" s="6">
        <v>0</v>
      </c>
      <c r="S585" s="6">
        <v>5</v>
      </c>
      <c r="T585" s="6">
        <v>1</v>
      </c>
      <c r="U585" s="6">
        <v>0</v>
      </c>
      <c r="V585" s="6">
        <v>0</v>
      </c>
      <c r="W585" s="6">
        <v>0</v>
      </c>
      <c r="X585" s="6">
        <v>0</v>
      </c>
      <c r="Y585" s="6">
        <v>0</v>
      </c>
      <c r="Z585" s="6">
        <v>0</v>
      </c>
      <c r="AA585" s="6">
        <v>0</v>
      </c>
      <c r="AB585" s="6">
        <v>0</v>
      </c>
      <c r="AC585" s="6">
        <v>0</v>
      </c>
      <c r="AD585" s="6">
        <v>0</v>
      </c>
      <c r="AE585" s="6">
        <v>0</v>
      </c>
      <c r="AF585" s="6">
        <v>0</v>
      </c>
      <c r="AG585" s="6">
        <v>0</v>
      </c>
      <c r="AH585" s="6">
        <v>0</v>
      </c>
      <c r="AI585" s="6">
        <v>0</v>
      </c>
      <c r="AJ585" s="6">
        <v>0</v>
      </c>
      <c r="AK585" s="6">
        <v>0</v>
      </c>
      <c r="AL585" s="6">
        <v>0</v>
      </c>
      <c r="AM585" s="6">
        <v>0</v>
      </c>
      <c r="AN585" s="8">
        <f t="shared" si="339"/>
        <v>0</v>
      </c>
      <c r="AO585" s="8">
        <f t="shared" si="338"/>
        <v>1</v>
      </c>
    </row>
    <row r="586" spans="1:41" ht="12.75" customHeight="1" x14ac:dyDescent="0.35">
      <c r="A586" s="6">
        <v>293</v>
      </c>
      <c r="B586" s="6">
        <v>630692</v>
      </c>
      <c r="C586" s="6" t="s">
        <v>212</v>
      </c>
      <c r="D586" s="6" t="s">
        <v>1076</v>
      </c>
      <c r="E586" s="6" t="s">
        <v>1082</v>
      </c>
      <c r="F586" s="9">
        <v>43828</v>
      </c>
      <c r="G586" s="6">
        <v>4.0999999999999996</v>
      </c>
      <c r="H586" s="6">
        <v>1</v>
      </c>
      <c r="I586" s="6">
        <v>630</v>
      </c>
      <c r="J586" s="6">
        <v>692</v>
      </c>
      <c r="K586" s="6">
        <v>1</v>
      </c>
      <c r="L586" s="6">
        <v>0</v>
      </c>
      <c r="M586" s="6">
        <v>1</v>
      </c>
      <c r="N586" s="6">
        <v>0</v>
      </c>
      <c r="O586" s="6">
        <v>2</v>
      </c>
      <c r="P586" s="6">
        <v>4</v>
      </c>
      <c r="Q586">
        <v>0</v>
      </c>
      <c r="R586" s="6">
        <v>0</v>
      </c>
      <c r="S586" s="6">
        <v>0</v>
      </c>
      <c r="T586" s="6">
        <v>0</v>
      </c>
      <c r="U586" s="6">
        <v>0</v>
      </c>
      <c r="V586" s="6">
        <v>0</v>
      </c>
      <c r="W586" s="6">
        <v>0</v>
      </c>
      <c r="X586" s="6">
        <v>0</v>
      </c>
      <c r="Y586" s="6">
        <v>0</v>
      </c>
      <c r="Z586" s="6">
        <v>0</v>
      </c>
      <c r="AA586" s="6">
        <v>0</v>
      </c>
      <c r="AB586" s="6">
        <v>0</v>
      </c>
      <c r="AC586" s="6">
        <v>0</v>
      </c>
      <c r="AD586" s="6">
        <v>0</v>
      </c>
      <c r="AE586" s="6">
        <v>0</v>
      </c>
      <c r="AF586" s="6">
        <v>0</v>
      </c>
      <c r="AG586" s="6">
        <v>0</v>
      </c>
      <c r="AH586" s="6">
        <v>0</v>
      </c>
      <c r="AI586" s="6">
        <v>0</v>
      </c>
      <c r="AJ586" s="6">
        <v>0</v>
      </c>
      <c r="AK586" s="6">
        <v>0</v>
      </c>
      <c r="AL586" s="6">
        <v>0</v>
      </c>
      <c r="AM586" s="6">
        <v>0</v>
      </c>
      <c r="AN586" s="8">
        <f t="shared" si="339"/>
        <v>0</v>
      </c>
      <c r="AO586" s="8">
        <f t="shared" si="338"/>
        <v>0</v>
      </c>
    </row>
    <row r="587" spans="1:41" ht="12.75" customHeight="1" x14ac:dyDescent="0.35">
      <c r="A587" s="6">
        <v>293</v>
      </c>
      <c r="B587" s="6">
        <v>630692</v>
      </c>
      <c r="C587" s="6" t="s">
        <v>212</v>
      </c>
      <c r="D587" s="6" t="s">
        <v>1076</v>
      </c>
      <c r="F587" s="9">
        <v>43829</v>
      </c>
      <c r="G587" s="6">
        <v>0</v>
      </c>
      <c r="H587" s="6">
        <v>0</v>
      </c>
      <c r="I587" s="6">
        <v>692</v>
      </c>
      <c r="J587" s="6">
        <v>630</v>
      </c>
      <c r="K587" s="6">
        <v>0</v>
      </c>
      <c r="L587" s="6">
        <v>0</v>
      </c>
      <c r="M587" s="6">
        <v>0</v>
      </c>
      <c r="N587" s="6">
        <v>0</v>
      </c>
      <c r="O587" s="6">
        <v>0</v>
      </c>
      <c r="P587" s="6">
        <v>0</v>
      </c>
      <c r="Q587">
        <v>0</v>
      </c>
      <c r="R587" s="6">
        <v>0</v>
      </c>
      <c r="S587" s="6">
        <v>0</v>
      </c>
      <c r="T587" s="6">
        <v>0</v>
      </c>
      <c r="U587" s="6">
        <v>0</v>
      </c>
      <c r="V587" s="6">
        <v>0</v>
      </c>
      <c r="W587" s="6">
        <v>0</v>
      </c>
      <c r="X587" s="6">
        <v>0</v>
      </c>
      <c r="Y587" s="6">
        <v>0</v>
      </c>
      <c r="Z587" s="6">
        <v>0</v>
      </c>
      <c r="AA587" s="6">
        <v>0</v>
      </c>
      <c r="AB587" s="6">
        <v>0</v>
      </c>
      <c r="AC587" s="6">
        <v>0</v>
      </c>
      <c r="AD587" s="6">
        <v>0</v>
      </c>
      <c r="AE587" s="6">
        <v>0</v>
      </c>
      <c r="AF587" s="6">
        <v>0</v>
      </c>
      <c r="AG587" s="6">
        <v>0</v>
      </c>
      <c r="AH587" s="6">
        <v>0</v>
      </c>
      <c r="AI587" s="6">
        <v>0</v>
      </c>
      <c r="AJ587" s="6">
        <v>0</v>
      </c>
      <c r="AK587" s="6">
        <v>0</v>
      </c>
      <c r="AL587" s="6">
        <v>0</v>
      </c>
      <c r="AM587" s="6">
        <v>0</v>
      </c>
      <c r="AN587" s="8">
        <f t="shared" si="339"/>
        <v>0</v>
      </c>
      <c r="AO587" s="8">
        <f t="shared" si="338"/>
        <v>0</v>
      </c>
    </row>
    <row r="588" spans="1:41" ht="12.75" customHeight="1" x14ac:dyDescent="0.35">
      <c r="A588" s="6">
        <v>294</v>
      </c>
      <c r="B588" s="6">
        <v>640645</v>
      </c>
      <c r="C588" s="6" t="s">
        <v>895</v>
      </c>
      <c r="D588" s="6" t="s">
        <v>1085</v>
      </c>
      <c r="E588" s="6" t="s">
        <v>1086</v>
      </c>
      <c r="F588" s="9">
        <v>43435</v>
      </c>
      <c r="G588" s="6">
        <v>4</v>
      </c>
      <c r="H588" s="6">
        <v>3</v>
      </c>
      <c r="I588" s="6">
        <v>640</v>
      </c>
      <c r="J588" s="6">
        <v>645</v>
      </c>
      <c r="K588" s="6">
        <v>3</v>
      </c>
      <c r="L588" s="6">
        <v>0</v>
      </c>
      <c r="M588" s="6">
        <v>1</v>
      </c>
      <c r="N588" s="6">
        <v>0</v>
      </c>
      <c r="O588" s="6">
        <v>2</v>
      </c>
      <c r="P588" s="6">
        <v>4</v>
      </c>
      <c r="Q588">
        <v>0</v>
      </c>
      <c r="R588" s="6">
        <v>6</v>
      </c>
      <c r="S588" s="6">
        <v>0</v>
      </c>
      <c r="T588" s="6">
        <v>1</v>
      </c>
      <c r="U588" s="6">
        <v>0</v>
      </c>
      <c r="V588" s="6">
        <v>0</v>
      </c>
      <c r="W588" s="6">
        <v>0</v>
      </c>
      <c r="X588" s="6">
        <v>0</v>
      </c>
      <c r="Y588" s="6">
        <v>0</v>
      </c>
      <c r="Z588" s="6">
        <v>0</v>
      </c>
      <c r="AA588" s="6">
        <v>0</v>
      </c>
      <c r="AB588" s="6">
        <v>0</v>
      </c>
      <c r="AC588" s="6">
        <v>0</v>
      </c>
      <c r="AD588" s="6">
        <v>0</v>
      </c>
      <c r="AE588" s="6">
        <v>0</v>
      </c>
      <c r="AF588" s="6">
        <v>3</v>
      </c>
      <c r="AG588" s="6">
        <v>0</v>
      </c>
      <c r="AH588" s="6">
        <v>0.1</v>
      </c>
      <c r="AI588" s="6">
        <v>2</v>
      </c>
      <c r="AJ588" s="6">
        <v>0</v>
      </c>
      <c r="AK588" s="6">
        <v>0</v>
      </c>
      <c r="AL588" s="6">
        <v>0</v>
      </c>
      <c r="AM588" s="6">
        <v>0</v>
      </c>
      <c r="AN588" s="8">
        <f t="shared" si="339"/>
        <v>0</v>
      </c>
      <c r="AO588" s="8">
        <f t="shared" si="338"/>
        <v>3</v>
      </c>
    </row>
    <row r="589" spans="1:41" ht="12.75" customHeight="1" x14ac:dyDescent="0.35">
      <c r="A589" s="6">
        <v>294</v>
      </c>
      <c r="B589" s="6">
        <v>640645</v>
      </c>
      <c r="C589" s="6" t="s">
        <v>895</v>
      </c>
      <c r="D589" s="6" t="s">
        <v>1085</v>
      </c>
      <c r="F589" s="9">
        <v>43436</v>
      </c>
      <c r="G589" s="6">
        <v>0</v>
      </c>
      <c r="H589" s="6">
        <v>0</v>
      </c>
      <c r="I589" s="6">
        <v>645</v>
      </c>
      <c r="J589" s="6">
        <v>640</v>
      </c>
      <c r="K589" s="6">
        <v>0</v>
      </c>
      <c r="L589" s="6">
        <v>0</v>
      </c>
      <c r="M589" s="6">
        <v>0</v>
      </c>
      <c r="N589" s="6">
        <v>0</v>
      </c>
      <c r="O589" s="6">
        <v>0</v>
      </c>
      <c r="P589" s="6">
        <v>0</v>
      </c>
      <c r="Q589">
        <v>0</v>
      </c>
      <c r="R589" s="6">
        <v>0</v>
      </c>
      <c r="S589" s="6">
        <v>0</v>
      </c>
      <c r="T589" s="6">
        <v>0</v>
      </c>
      <c r="U589" s="6">
        <v>0</v>
      </c>
      <c r="V589" s="6">
        <v>0</v>
      </c>
      <c r="W589" s="6">
        <v>0</v>
      </c>
      <c r="X589" s="6">
        <v>0</v>
      </c>
      <c r="Y589" s="6">
        <v>0</v>
      </c>
      <c r="Z589" s="6">
        <v>0</v>
      </c>
      <c r="AA589" s="6">
        <v>0</v>
      </c>
      <c r="AB589" s="6">
        <v>0</v>
      </c>
      <c r="AC589" s="6">
        <v>0</v>
      </c>
      <c r="AD589" s="6">
        <v>0</v>
      </c>
      <c r="AE589" s="6">
        <v>0</v>
      </c>
      <c r="AF589" s="6">
        <v>0</v>
      </c>
      <c r="AG589" s="6">
        <v>0</v>
      </c>
      <c r="AH589" s="6">
        <v>0</v>
      </c>
      <c r="AI589" s="6">
        <v>0</v>
      </c>
      <c r="AJ589" s="6">
        <v>0</v>
      </c>
      <c r="AK589" s="6">
        <v>0</v>
      </c>
      <c r="AL589" s="6">
        <v>0</v>
      </c>
      <c r="AM589" s="6">
        <v>0</v>
      </c>
      <c r="AN589" s="8">
        <f t="shared" si="339"/>
        <v>0</v>
      </c>
      <c r="AO589" s="8">
        <f t="shared" si="338"/>
        <v>0</v>
      </c>
    </row>
    <row r="590" spans="1:41" ht="12.75" customHeight="1" x14ac:dyDescent="0.35">
      <c r="A590" s="6">
        <v>295</v>
      </c>
      <c r="B590" s="6">
        <v>640652</v>
      </c>
      <c r="C590" s="6" t="s">
        <v>895</v>
      </c>
      <c r="D590" s="6" t="s">
        <v>322</v>
      </c>
      <c r="E590" s="6" t="s">
        <v>1088</v>
      </c>
      <c r="F590" s="9">
        <v>43435.02</v>
      </c>
      <c r="G590" s="6">
        <v>4</v>
      </c>
      <c r="H590" s="6">
        <v>3</v>
      </c>
      <c r="I590" s="6">
        <v>640</v>
      </c>
      <c r="J590" s="6">
        <v>652</v>
      </c>
      <c r="K590" s="6">
        <v>3</v>
      </c>
      <c r="L590" s="6">
        <v>0</v>
      </c>
      <c r="M590" s="6">
        <v>1</v>
      </c>
      <c r="N590" s="6">
        <v>0</v>
      </c>
      <c r="O590" s="6">
        <v>2</v>
      </c>
      <c r="P590" s="6">
        <v>4</v>
      </c>
      <c r="Q590">
        <v>0</v>
      </c>
      <c r="R590" s="6">
        <v>0</v>
      </c>
      <c r="S590" s="6">
        <v>0</v>
      </c>
      <c r="T590" s="6">
        <v>0</v>
      </c>
      <c r="U590" s="6">
        <v>0</v>
      </c>
      <c r="V590" s="6">
        <v>0</v>
      </c>
      <c r="W590" s="6">
        <v>0</v>
      </c>
      <c r="X590" s="6">
        <v>0</v>
      </c>
      <c r="Y590" s="6">
        <v>0</v>
      </c>
      <c r="Z590" s="6">
        <v>0</v>
      </c>
      <c r="AA590" s="6">
        <v>0</v>
      </c>
      <c r="AB590" s="6">
        <v>0</v>
      </c>
      <c r="AC590" s="6">
        <v>0</v>
      </c>
      <c r="AD590" s="6">
        <v>0</v>
      </c>
      <c r="AE590" s="6">
        <v>0</v>
      </c>
      <c r="AF590" s="6">
        <v>3</v>
      </c>
      <c r="AG590" s="6">
        <v>2.8</v>
      </c>
      <c r="AH590" s="6">
        <v>0.1</v>
      </c>
      <c r="AI590" s="6">
        <v>3</v>
      </c>
      <c r="AJ590" s="6">
        <v>0</v>
      </c>
      <c r="AK590" s="6">
        <v>0</v>
      </c>
      <c r="AL590" s="6">
        <v>0</v>
      </c>
      <c r="AM590" s="6">
        <v>0</v>
      </c>
      <c r="AN590" s="8">
        <f t="shared" si="339"/>
        <v>0</v>
      </c>
      <c r="AO590" s="8">
        <f t="shared" si="338"/>
        <v>3</v>
      </c>
    </row>
    <row r="591" spans="1:41" ht="12.75" customHeight="1" x14ac:dyDescent="0.35">
      <c r="A591" s="6">
        <v>295</v>
      </c>
      <c r="B591" s="6">
        <v>640652</v>
      </c>
      <c r="C591" s="6" t="s">
        <v>895</v>
      </c>
      <c r="D591" s="6" t="s">
        <v>322</v>
      </c>
      <c r="F591" s="9">
        <v>43436.02</v>
      </c>
      <c r="G591" s="6">
        <v>0</v>
      </c>
      <c r="H591" s="6">
        <v>0</v>
      </c>
      <c r="I591" s="6">
        <v>652</v>
      </c>
      <c r="J591" s="6">
        <v>640</v>
      </c>
      <c r="K591" s="6">
        <v>0</v>
      </c>
      <c r="L591" s="6">
        <v>0</v>
      </c>
      <c r="M591" s="6">
        <v>0</v>
      </c>
      <c r="N591" s="6">
        <v>0</v>
      </c>
      <c r="O591" s="6">
        <v>0</v>
      </c>
      <c r="P591" s="6">
        <v>0</v>
      </c>
      <c r="Q591">
        <v>0</v>
      </c>
      <c r="R591" s="6">
        <v>0</v>
      </c>
      <c r="S591" s="6">
        <v>0</v>
      </c>
      <c r="T591" s="6">
        <v>0</v>
      </c>
      <c r="U591" s="6">
        <v>0</v>
      </c>
      <c r="V591" s="6">
        <v>0</v>
      </c>
      <c r="W591" s="6">
        <v>0</v>
      </c>
      <c r="X591" s="6">
        <v>0</v>
      </c>
      <c r="Y591" s="6">
        <v>0</v>
      </c>
      <c r="Z591" s="6">
        <v>0</v>
      </c>
      <c r="AA591" s="6">
        <v>0</v>
      </c>
      <c r="AB591" s="6">
        <v>0</v>
      </c>
      <c r="AC591" s="6">
        <v>0</v>
      </c>
      <c r="AD591" s="6">
        <v>0</v>
      </c>
      <c r="AE591" s="6">
        <v>0</v>
      </c>
      <c r="AF591" s="6">
        <v>0</v>
      </c>
      <c r="AG591" s="6">
        <v>0</v>
      </c>
      <c r="AH591" s="6">
        <v>0</v>
      </c>
      <c r="AI591" s="6">
        <v>0</v>
      </c>
      <c r="AJ591" s="6">
        <v>0</v>
      </c>
      <c r="AK591" s="6">
        <v>0</v>
      </c>
      <c r="AL591" s="6">
        <v>0</v>
      </c>
      <c r="AM591" s="6">
        <v>0</v>
      </c>
      <c r="AN591" s="8">
        <f t="shared" si="339"/>
        <v>0</v>
      </c>
      <c r="AO591" s="8">
        <f t="shared" si="338"/>
        <v>0</v>
      </c>
    </row>
    <row r="592" spans="1:41" ht="12.75" customHeight="1" x14ac:dyDescent="0.35">
      <c r="A592" s="6">
        <v>296</v>
      </c>
      <c r="B592" s="6">
        <v>652666</v>
      </c>
      <c r="C592" s="6" t="s">
        <v>322</v>
      </c>
      <c r="D592" s="6" t="s">
        <v>940</v>
      </c>
      <c r="E592" s="6" t="s">
        <v>1090</v>
      </c>
      <c r="F592" s="9">
        <v>39331</v>
      </c>
      <c r="G592" s="6">
        <v>3</v>
      </c>
      <c r="H592" s="6">
        <v>3</v>
      </c>
      <c r="I592" s="6">
        <v>666</v>
      </c>
      <c r="J592" s="6">
        <v>652</v>
      </c>
      <c r="K592" s="6">
        <v>3</v>
      </c>
      <c r="L592" s="6">
        <v>0</v>
      </c>
      <c r="M592" s="6">
        <v>1</v>
      </c>
      <c r="N592" s="6">
        <v>1</v>
      </c>
      <c r="O592" s="6">
        <v>4</v>
      </c>
      <c r="P592" s="6">
        <v>4</v>
      </c>
      <c r="Q592">
        <v>0</v>
      </c>
      <c r="R592">
        <v>0</v>
      </c>
      <c r="S592">
        <v>5</v>
      </c>
      <c r="T592">
        <v>1</v>
      </c>
      <c r="U592">
        <v>0</v>
      </c>
      <c r="V592">
        <v>0</v>
      </c>
      <c r="W592">
        <f t="shared" ref="W592:W595" si="340">SUM($U592, $V592)</f>
        <v>0</v>
      </c>
      <c r="X592">
        <v>0</v>
      </c>
      <c r="Y592">
        <v>0</v>
      </c>
      <c r="Z592">
        <v>0</v>
      </c>
      <c r="AA592">
        <f t="shared" ref="AA592:AA595" si="341">SUM($X592+$Y592+$Z592)</f>
        <v>0</v>
      </c>
      <c r="AB592">
        <v>0</v>
      </c>
      <c r="AC592">
        <v>0</v>
      </c>
      <c r="AD592">
        <v>0</v>
      </c>
      <c r="AE592">
        <f t="shared" ref="AE592:AE595" si="342">SUM($AB592+$AC592+$AD592)</f>
        <v>0</v>
      </c>
      <c r="AF592">
        <v>0</v>
      </c>
      <c r="AG592">
        <v>0</v>
      </c>
      <c r="AH592">
        <v>0</v>
      </c>
      <c r="AI592">
        <f t="shared" ref="AI592" si="343">SUM($AF592+$AG592+$AH592)</f>
        <v>0</v>
      </c>
      <c r="AJ592">
        <v>0</v>
      </c>
      <c r="AK592">
        <v>0</v>
      </c>
      <c r="AL592">
        <v>0</v>
      </c>
      <c r="AM592">
        <f t="shared" ref="AM592:AM595" si="344">SUM($AJ592+$AK592+$AL592)</f>
        <v>0</v>
      </c>
      <c r="AN592" s="8">
        <f t="shared" si="339"/>
        <v>0</v>
      </c>
      <c r="AO592" s="8">
        <f t="shared" si="338"/>
        <v>1</v>
      </c>
    </row>
    <row r="593" spans="1:41" customFormat="1" x14ac:dyDescent="0.35">
      <c r="A593">
        <v>296</v>
      </c>
      <c r="B593">
        <v>652666</v>
      </c>
      <c r="C593" t="s">
        <v>322</v>
      </c>
      <c r="D593" t="s">
        <v>940</v>
      </c>
      <c r="E593" t="s">
        <v>1562</v>
      </c>
      <c r="F593" s="10">
        <v>36952</v>
      </c>
      <c r="G593">
        <v>0</v>
      </c>
      <c r="H593">
        <v>0</v>
      </c>
      <c r="I593">
        <v>652</v>
      </c>
      <c r="J593">
        <v>666</v>
      </c>
      <c r="K593">
        <v>0</v>
      </c>
      <c r="L593">
        <v>0</v>
      </c>
      <c r="M593">
        <v>0</v>
      </c>
      <c r="N593">
        <v>0</v>
      </c>
      <c r="O593">
        <v>0</v>
      </c>
      <c r="P593">
        <v>0</v>
      </c>
      <c r="Q593">
        <v>0</v>
      </c>
      <c r="R593">
        <v>6</v>
      </c>
      <c r="S593">
        <v>5</v>
      </c>
      <c r="T593">
        <v>2</v>
      </c>
      <c r="U593">
        <v>0</v>
      </c>
      <c r="V593">
        <v>0</v>
      </c>
      <c r="W593">
        <f t="shared" si="340"/>
        <v>0</v>
      </c>
      <c r="X593">
        <v>0</v>
      </c>
      <c r="Y593">
        <v>0</v>
      </c>
      <c r="Z593">
        <v>0</v>
      </c>
      <c r="AA593">
        <f t="shared" si="341"/>
        <v>0</v>
      </c>
      <c r="AB593">
        <v>0</v>
      </c>
      <c r="AC593">
        <v>0</v>
      </c>
      <c r="AD593">
        <v>0</v>
      </c>
      <c r="AE593">
        <f t="shared" si="342"/>
        <v>0</v>
      </c>
      <c r="AF593">
        <v>0</v>
      </c>
      <c r="AG593">
        <v>0</v>
      </c>
      <c r="AH593">
        <v>0.1</v>
      </c>
      <c r="AI593">
        <v>1</v>
      </c>
      <c r="AJ593">
        <v>0</v>
      </c>
      <c r="AK593">
        <v>0</v>
      </c>
      <c r="AL593">
        <v>0</v>
      </c>
      <c r="AM593">
        <f t="shared" si="344"/>
        <v>0</v>
      </c>
      <c r="AN593" s="8">
        <f t="shared" si="339"/>
        <v>0</v>
      </c>
      <c r="AO593" s="8">
        <f t="shared" si="338"/>
        <v>3</v>
      </c>
    </row>
    <row r="594" spans="1:41" ht="12.75" customHeight="1" x14ac:dyDescent="0.35">
      <c r="A594" s="6">
        <v>297</v>
      </c>
      <c r="B594" s="6">
        <v>660666</v>
      </c>
      <c r="C594" s="6" t="s">
        <v>1094</v>
      </c>
      <c r="D594" s="6" t="s">
        <v>940</v>
      </c>
      <c r="E594" s="6" t="s">
        <v>1095</v>
      </c>
      <c r="F594" s="9">
        <v>40787.01</v>
      </c>
      <c r="G594" s="6">
        <v>4.2</v>
      </c>
      <c r="H594" s="6">
        <v>1</v>
      </c>
      <c r="I594" s="6">
        <v>666</v>
      </c>
      <c r="J594" s="6">
        <v>660</v>
      </c>
      <c r="K594" s="6">
        <v>3</v>
      </c>
      <c r="L594" s="6">
        <v>0</v>
      </c>
      <c r="M594" s="6">
        <v>1</v>
      </c>
      <c r="N594" s="6">
        <v>0</v>
      </c>
      <c r="O594" s="6">
        <v>2</v>
      </c>
      <c r="P594" s="6">
        <v>3</v>
      </c>
      <c r="Q594">
        <v>0</v>
      </c>
      <c r="R594">
        <v>0</v>
      </c>
      <c r="S594">
        <v>0</v>
      </c>
      <c r="T594">
        <f t="shared" ref="T594" si="345">SUM($R594+$S594)</f>
        <v>0</v>
      </c>
      <c r="U594">
        <v>0</v>
      </c>
      <c r="V594">
        <v>0</v>
      </c>
      <c r="W594">
        <f t="shared" si="340"/>
        <v>0</v>
      </c>
      <c r="X594">
        <v>0</v>
      </c>
      <c r="Y594">
        <v>0</v>
      </c>
      <c r="Z594">
        <v>0</v>
      </c>
      <c r="AA594">
        <f t="shared" si="341"/>
        <v>0</v>
      </c>
      <c r="AB594">
        <v>0</v>
      </c>
      <c r="AC594">
        <v>0</v>
      </c>
      <c r="AD594">
        <v>0</v>
      </c>
      <c r="AE594">
        <f t="shared" si="342"/>
        <v>0</v>
      </c>
      <c r="AF594">
        <v>0</v>
      </c>
      <c r="AG594">
        <v>2.8</v>
      </c>
      <c r="AH594">
        <v>0.1</v>
      </c>
      <c r="AI594">
        <v>2</v>
      </c>
      <c r="AJ594">
        <v>0</v>
      </c>
      <c r="AK594">
        <v>0</v>
      </c>
      <c r="AL594">
        <v>0</v>
      </c>
      <c r="AM594">
        <f t="shared" si="344"/>
        <v>0</v>
      </c>
      <c r="AN594" s="8">
        <f t="shared" si="339"/>
        <v>0</v>
      </c>
      <c r="AO594" s="8">
        <f t="shared" si="338"/>
        <v>2</v>
      </c>
    </row>
    <row r="595" spans="1:41" customFormat="1" x14ac:dyDescent="0.35">
      <c r="A595">
        <v>297</v>
      </c>
      <c r="B595">
        <v>660666</v>
      </c>
      <c r="C595" t="s">
        <v>1094</v>
      </c>
      <c r="D595" t="s">
        <v>940</v>
      </c>
      <c r="E595" t="s">
        <v>1562</v>
      </c>
      <c r="F595" s="10">
        <v>37213</v>
      </c>
      <c r="G595">
        <v>0</v>
      </c>
      <c r="H595">
        <v>0</v>
      </c>
      <c r="I595">
        <v>660</v>
      </c>
      <c r="J595">
        <v>666</v>
      </c>
      <c r="K595">
        <v>0</v>
      </c>
      <c r="L595">
        <v>0</v>
      </c>
      <c r="M595">
        <v>0</v>
      </c>
      <c r="N595">
        <v>0</v>
      </c>
      <c r="O595">
        <v>0</v>
      </c>
      <c r="P595">
        <v>0</v>
      </c>
      <c r="Q595">
        <v>0</v>
      </c>
      <c r="R595">
        <v>0</v>
      </c>
      <c r="S595">
        <v>5</v>
      </c>
      <c r="T595">
        <v>1</v>
      </c>
      <c r="U595">
        <v>0</v>
      </c>
      <c r="V595">
        <v>0</v>
      </c>
      <c r="W595">
        <f t="shared" si="340"/>
        <v>0</v>
      </c>
      <c r="X595">
        <v>0</v>
      </c>
      <c r="Y595">
        <v>0</v>
      </c>
      <c r="Z595">
        <v>0</v>
      </c>
      <c r="AA595">
        <f t="shared" si="341"/>
        <v>0</v>
      </c>
      <c r="AB595">
        <v>0</v>
      </c>
      <c r="AC595">
        <v>0</v>
      </c>
      <c r="AD595">
        <v>0</v>
      </c>
      <c r="AE595">
        <f t="shared" si="342"/>
        <v>0</v>
      </c>
      <c r="AF595">
        <v>3</v>
      </c>
      <c r="AG595">
        <v>0</v>
      </c>
      <c r="AH595">
        <v>0.1</v>
      </c>
      <c r="AI595">
        <v>2</v>
      </c>
      <c r="AJ595">
        <v>0</v>
      </c>
      <c r="AK595">
        <v>0</v>
      </c>
      <c r="AL595">
        <v>0</v>
      </c>
      <c r="AM595">
        <f t="shared" si="344"/>
        <v>0</v>
      </c>
      <c r="AN595" s="8">
        <f t="shared" si="339"/>
        <v>0</v>
      </c>
      <c r="AO595" s="8">
        <f t="shared" si="338"/>
        <v>3</v>
      </c>
    </row>
    <row r="596" spans="1:41" ht="12.75" customHeight="1" x14ac:dyDescent="0.35">
      <c r="A596" s="6">
        <v>298</v>
      </c>
      <c r="B596" s="6">
        <v>700770</v>
      </c>
      <c r="C596" s="6" t="s">
        <v>1098</v>
      </c>
      <c r="D596" s="6" t="s">
        <v>1099</v>
      </c>
      <c r="E596" s="6" t="s">
        <v>1100</v>
      </c>
      <c r="F596" s="9">
        <v>43191</v>
      </c>
      <c r="G596" s="6">
        <v>3</v>
      </c>
      <c r="H596" s="6">
        <v>2</v>
      </c>
      <c r="I596" s="6">
        <v>770</v>
      </c>
      <c r="J596" s="6">
        <v>700</v>
      </c>
      <c r="K596" s="6">
        <v>3</v>
      </c>
      <c r="L596" s="6">
        <v>0</v>
      </c>
      <c r="M596" s="6">
        <v>1</v>
      </c>
      <c r="N596" s="6">
        <v>0</v>
      </c>
      <c r="O596" s="6">
        <v>2</v>
      </c>
      <c r="P596" s="6">
        <v>3</v>
      </c>
      <c r="Q596">
        <v>0</v>
      </c>
      <c r="R596" s="6">
        <v>0</v>
      </c>
      <c r="S596" s="6">
        <v>0</v>
      </c>
      <c r="T596" s="6">
        <v>0</v>
      </c>
      <c r="U596" s="6">
        <v>17</v>
      </c>
      <c r="V596" s="6">
        <v>18</v>
      </c>
      <c r="W596" s="6">
        <v>2</v>
      </c>
      <c r="X596" s="6">
        <v>0</v>
      </c>
      <c r="Y596" s="6">
        <v>0</v>
      </c>
      <c r="Z596" s="6">
        <v>0</v>
      </c>
      <c r="AA596" s="6">
        <v>0</v>
      </c>
      <c r="AB596" s="6">
        <v>0</v>
      </c>
      <c r="AC596" s="6">
        <v>0</v>
      </c>
      <c r="AD596" s="6">
        <v>0</v>
      </c>
      <c r="AF596" s="6">
        <v>3</v>
      </c>
      <c r="AG596" s="6">
        <v>0</v>
      </c>
      <c r="AH596" s="6">
        <v>0.1</v>
      </c>
      <c r="AI596" s="6">
        <v>2</v>
      </c>
      <c r="AJ596" s="6">
        <v>0</v>
      </c>
      <c r="AK596" s="6">
        <v>0</v>
      </c>
      <c r="AL596" s="6">
        <v>0</v>
      </c>
      <c r="AM596" s="6">
        <v>0</v>
      </c>
      <c r="AN596" s="8">
        <f t="shared" si="339"/>
        <v>2</v>
      </c>
      <c r="AO596" s="8">
        <f t="shared" si="338"/>
        <v>2</v>
      </c>
    </row>
    <row r="597" spans="1:41" ht="12.75" customHeight="1" x14ac:dyDescent="0.35">
      <c r="A597" s="6">
        <v>298</v>
      </c>
      <c r="B597" s="6">
        <v>700770</v>
      </c>
      <c r="C597" s="6" t="s">
        <v>1098</v>
      </c>
      <c r="D597" s="6" t="s">
        <v>1099</v>
      </c>
      <c r="F597" s="9">
        <v>43192</v>
      </c>
      <c r="G597" s="6">
        <v>0</v>
      </c>
      <c r="H597" s="6">
        <v>0</v>
      </c>
      <c r="I597" s="6">
        <v>700</v>
      </c>
      <c r="J597" s="6">
        <v>770</v>
      </c>
      <c r="K597" s="6">
        <v>0</v>
      </c>
      <c r="L597" s="6">
        <v>0</v>
      </c>
      <c r="M597" s="6">
        <v>0</v>
      </c>
      <c r="N597" s="6">
        <v>0</v>
      </c>
      <c r="O597" s="6">
        <v>0</v>
      </c>
      <c r="P597" s="6">
        <v>0</v>
      </c>
      <c r="Q597">
        <v>0</v>
      </c>
      <c r="R597" s="6">
        <v>0</v>
      </c>
      <c r="S597" s="6">
        <v>0</v>
      </c>
      <c r="T597" s="6">
        <v>0</v>
      </c>
      <c r="U597" s="6">
        <v>17</v>
      </c>
      <c r="V597" s="6">
        <v>18</v>
      </c>
      <c r="W597" s="6">
        <v>2</v>
      </c>
      <c r="X597" s="6">
        <v>0</v>
      </c>
      <c r="Y597" s="6">
        <v>0</v>
      </c>
      <c r="Z597" s="6">
        <v>0</v>
      </c>
      <c r="AA597" s="6">
        <v>0</v>
      </c>
      <c r="AB597" s="6">
        <v>0</v>
      </c>
      <c r="AC597" s="6">
        <v>0</v>
      </c>
      <c r="AD597" s="6">
        <v>0</v>
      </c>
      <c r="AE597" s="6">
        <v>0</v>
      </c>
      <c r="AF597" s="6">
        <v>0</v>
      </c>
      <c r="AG597" s="6">
        <v>0</v>
      </c>
      <c r="AH597" s="6">
        <v>0.1</v>
      </c>
      <c r="AI597" s="6">
        <v>1</v>
      </c>
      <c r="AJ597" s="6">
        <v>0</v>
      </c>
      <c r="AK597" s="6">
        <v>0</v>
      </c>
      <c r="AL597" s="6">
        <v>0</v>
      </c>
      <c r="AM597" s="6">
        <v>0</v>
      </c>
      <c r="AN597" s="8">
        <f t="shared" si="339"/>
        <v>2</v>
      </c>
      <c r="AO597" s="8">
        <f t="shared" si="338"/>
        <v>1</v>
      </c>
    </row>
    <row r="598" spans="1:41" ht="12.75" customHeight="1" x14ac:dyDescent="0.35">
      <c r="A598" s="6">
        <v>299</v>
      </c>
      <c r="B598" s="6">
        <v>710713</v>
      </c>
      <c r="C598" s="6" t="s">
        <v>326</v>
      </c>
      <c r="D598" s="6" t="s">
        <v>1103</v>
      </c>
      <c r="E598" s="6" t="s">
        <v>1104</v>
      </c>
      <c r="F598" s="9">
        <v>36951</v>
      </c>
      <c r="G598" s="6">
        <v>3</v>
      </c>
      <c r="H598" s="6">
        <v>2</v>
      </c>
      <c r="I598" s="6">
        <v>710</v>
      </c>
      <c r="J598" s="6">
        <v>713</v>
      </c>
      <c r="K598" s="6">
        <v>1</v>
      </c>
      <c r="L598" s="6">
        <v>1</v>
      </c>
      <c r="M598" s="6">
        <v>1</v>
      </c>
      <c r="N598" s="6">
        <v>0</v>
      </c>
      <c r="O598" s="6">
        <v>1</v>
      </c>
      <c r="P598" s="6">
        <v>2</v>
      </c>
      <c r="Q598">
        <v>0</v>
      </c>
      <c r="R598">
        <v>0</v>
      </c>
      <c r="S598">
        <v>0</v>
      </c>
      <c r="T598">
        <f t="shared" ref="T598" si="346">SUM($R598+$S598)</f>
        <v>0</v>
      </c>
      <c r="U598">
        <v>0</v>
      </c>
      <c r="V598">
        <v>0</v>
      </c>
      <c r="W598">
        <f t="shared" ref="W598:W602" si="347">SUM($U598, $V598)</f>
        <v>0</v>
      </c>
      <c r="X598">
        <v>0</v>
      </c>
      <c r="Y598">
        <v>0</v>
      </c>
      <c r="Z598">
        <v>0</v>
      </c>
      <c r="AA598">
        <f t="shared" ref="AA598:AA613" si="348">SUM($X598+$Y598+$Z598)</f>
        <v>0</v>
      </c>
      <c r="AB598">
        <v>0</v>
      </c>
      <c r="AC598">
        <v>0</v>
      </c>
      <c r="AD598">
        <v>0</v>
      </c>
      <c r="AE598">
        <f t="shared" ref="AE598:AE603" si="349">SUM($AB598+$AC598+$AD598)</f>
        <v>0</v>
      </c>
      <c r="AF598">
        <v>0</v>
      </c>
      <c r="AG598">
        <v>0</v>
      </c>
      <c r="AH598">
        <v>0</v>
      </c>
      <c r="AI598">
        <f t="shared" ref="AI598:AI603" si="350">SUM($AF598+$AG598+$AH598)</f>
        <v>0</v>
      </c>
      <c r="AJ598">
        <v>0</v>
      </c>
      <c r="AK598">
        <v>0</v>
      </c>
      <c r="AL598">
        <v>0</v>
      </c>
      <c r="AM598">
        <f t="shared" ref="AM598:AM611" si="351">SUM($AJ598+$AK598+$AL598)</f>
        <v>0</v>
      </c>
      <c r="AN598" s="8">
        <f t="shared" si="339"/>
        <v>0</v>
      </c>
      <c r="AO598" s="8">
        <f t="shared" si="338"/>
        <v>0</v>
      </c>
    </row>
    <row r="599" spans="1:41" customFormat="1" x14ac:dyDescent="0.35">
      <c r="A599">
        <v>299</v>
      </c>
      <c r="B599">
        <v>710713</v>
      </c>
      <c r="C599" t="s">
        <v>326</v>
      </c>
      <c r="D599" t="s">
        <v>1103</v>
      </c>
      <c r="E599" t="s">
        <v>1562</v>
      </c>
      <c r="F599" s="10">
        <v>39327</v>
      </c>
      <c r="G599">
        <v>0</v>
      </c>
      <c r="H599">
        <v>0</v>
      </c>
      <c r="I599">
        <v>713</v>
      </c>
      <c r="J599">
        <v>710</v>
      </c>
      <c r="K599">
        <v>0</v>
      </c>
      <c r="L599">
        <v>0</v>
      </c>
      <c r="M599">
        <v>0</v>
      </c>
      <c r="N599">
        <v>0</v>
      </c>
      <c r="O599">
        <v>0</v>
      </c>
      <c r="P599">
        <v>0</v>
      </c>
      <c r="Q599">
        <v>0</v>
      </c>
      <c r="R599">
        <v>6</v>
      </c>
      <c r="S599">
        <v>5</v>
      </c>
      <c r="T599">
        <v>2</v>
      </c>
      <c r="U599">
        <v>0</v>
      </c>
      <c r="V599">
        <v>0</v>
      </c>
      <c r="W599">
        <f t="shared" si="347"/>
        <v>0</v>
      </c>
      <c r="X599">
        <v>0</v>
      </c>
      <c r="Y599">
        <v>0</v>
      </c>
      <c r="Z599">
        <v>0</v>
      </c>
      <c r="AA599">
        <f t="shared" si="348"/>
        <v>0</v>
      </c>
      <c r="AB599">
        <v>0</v>
      </c>
      <c r="AC599">
        <v>0</v>
      </c>
      <c r="AD599">
        <v>0</v>
      </c>
      <c r="AE599">
        <f t="shared" si="349"/>
        <v>0</v>
      </c>
      <c r="AF599">
        <v>0</v>
      </c>
      <c r="AG599">
        <v>0</v>
      </c>
      <c r="AH599">
        <v>0</v>
      </c>
      <c r="AI599">
        <f t="shared" si="350"/>
        <v>0</v>
      </c>
      <c r="AJ599">
        <v>0</v>
      </c>
      <c r="AK599">
        <v>0</v>
      </c>
      <c r="AL599">
        <v>0</v>
      </c>
      <c r="AM599">
        <f t="shared" si="351"/>
        <v>0</v>
      </c>
      <c r="AN599" s="8">
        <f t="shared" si="339"/>
        <v>0</v>
      </c>
      <c r="AO599" s="8">
        <f t="shared" si="338"/>
        <v>2</v>
      </c>
    </row>
    <row r="600" spans="1:41" ht="12.75" customHeight="1" x14ac:dyDescent="0.35">
      <c r="A600" s="6">
        <v>300</v>
      </c>
      <c r="B600" s="6">
        <v>710713</v>
      </c>
      <c r="C600" s="6" t="s">
        <v>326</v>
      </c>
      <c r="D600" s="6" t="s">
        <v>1103</v>
      </c>
      <c r="E600" s="6" t="s">
        <v>1108</v>
      </c>
      <c r="F600" s="9">
        <v>37212</v>
      </c>
      <c r="G600" s="6">
        <v>3</v>
      </c>
      <c r="H600" s="6">
        <v>2</v>
      </c>
      <c r="I600" s="6">
        <v>710</v>
      </c>
      <c r="J600" s="6">
        <v>713</v>
      </c>
      <c r="K600" s="6">
        <v>1</v>
      </c>
      <c r="L600" s="6">
        <v>1</v>
      </c>
      <c r="M600" s="6">
        <v>1</v>
      </c>
      <c r="N600" s="6">
        <v>0</v>
      </c>
      <c r="O600" s="6">
        <v>1</v>
      </c>
      <c r="P600" s="6">
        <v>2</v>
      </c>
      <c r="Q600">
        <v>0</v>
      </c>
      <c r="R600">
        <v>0</v>
      </c>
      <c r="S600">
        <v>0</v>
      </c>
      <c r="T600">
        <f t="shared" ref="T600" si="352">SUM($R600+$S600)</f>
        <v>0</v>
      </c>
      <c r="U600">
        <v>0</v>
      </c>
      <c r="V600">
        <v>0</v>
      </c>
      <c r="W600">
        <f t="shared" si="347"/>
        <v>0</v>
      </c>
      <c r="X600">
        <v>0</v>
      </c>
      <c r="Y600">
        <v>0</v>
      </c>
      <c r="Z600">
        <v>0</v>
      </c>
      <c r="AA600">
        <f t="shared" si="348"/>
        <v>0</v>
      </c>
      <c r="AB600">
        <v>0</v>
      </c>
      <c r="AC600">
        <v>0</v>
      </c>
      <c r="AD600">
        <v>0</v>
      </c>
      <c r="AE600">
        <f t="shared" si="349"/>
        <v>0</v>
      </c>
      <c r="AF600">
        <v>0</v>
      </c>
      <c r="AG600">
        <v>0</v>
      </c>
      <c r="AH600">
        <v>0</v>
      </c>
      <c r="AI600">
        <f t="shared" si="350"/>
        <v>0</v>
      </c>
      <c r="AJ600">
        <v>0</v>
      </c>
      <c r="AK600">
        <v>0</v>
      </c>
      <c r="AL600">
        <v>0</v>
      </c>
      <c r="AM600">
        <f t="shared" si="351"/>
        <v>0</v>
      </c>
      <c r="AN600" s="8">
        <f t="shared" si="339"/>
        <v>0</v>
      </c>
      <c r="AO600" s="8">
        <f t="shared" si="338"/>
        <v>0</v>
      </c>
    </row>
    <row r="601" spans="1:41" customFormat="1" x14ac:dyDescent="0.35">
      <c r="A601">
        <v>300</v>
      </c>
      <c r="B601">
        <v>710713</v>
      </c>
      <c r="C601" t="s">
        <v>326</v>
      </c>
      <c r="D601" t="s">
        <v>1103</v>
      </c>
      <c r="E601" t="s">
        <v>1562</v>
      </c>
      <c r="F601" s="10">
        <v>39723</v>
      </c>
      <c r="G601">
        <v>0</v>
      </c>
      <c r="H601">
        <v>0</v>
      </c>
      <c r="I601">
        <v>713</v>
      </c>
      <c r="J601">
        <v>710</v>
      </c>
      <c r="K601">
        <v>0</v>
      </c>
      <c r="L601">
        <v>0</v>
      </c>
      <c r="M601">
        <v>0</v>
      </c>
      <c r="N601">
        <v>0</v>
      </c>
      <c r="O601">
        <v>0</v>
      </c>
      <c r="P601">
        <v>0</v>
      </c>
      <c r="Q601">
        <v>0</v>
      </c>
      <c r="R601">
        <v>6</v>
      </c>
      <c r="S601">
        <v>5</v>
      </c>
      <c r="T601">
        <v>2</v>
      </c>
      <c r="U601">
        <v>0</v>
      </c>
      <c r="V601">
        <v>0</v>
      </c>
      <c r="W601">
        <f t="shared" si="347"/>
        <v>0</v>
      </c>
      <c r="X601">
        <v>0</v>
      </c>
      <c r="Y601">
        <v>0</v>
      </c>
      <c r="Z601">
        <v>0</v>
      </c>
      <c r="AA601">
        <f t="shared" si="348"/>
        <v>0</v>
      </c>
      <c r="AB601">
        <v>0</v>
      </c>
      <c r="AC601">
        <v>0</v>
      </c>
      <c r="AD601">
        <v>0</v>
      </c>
      <c r="AE601">
        <f t="shared" si="349"/>
        <v>0</v>
      </c>
      <c r="AF601">
        <v>0</v>
      </c>
      <c r="AG601">
        <v>0</v>
      </c>
      <c r="AH601">
        <v>0</v>
      </c>
      <c r="AI601">
        <f t="shared" si="350"/>
        <v>0</v>
      </c>
      <c r="AJ601">
        <v>0</v>
      </c>
      <c r="AK601">
        <v>0</v>
      </c>
      <c r="AL601">
        <v>0</v>
      </c>
      <c r="AM601">
        <f t="shared" si="351"/>
        <v>0</v>
      </c>
      <c r="AN601" s="8">
        <f t="shared" si="339"/>
        <v>0</v>
      </c>
      <c r="AO601" s="8">
        <f t="shared" si="338"/>
        <v>2</v>
      </c>
    </row>
    <row r="602" spans="1:41" ht="12.75" customHeight="1" x14ac:dyDescent="0.35">
      <c r="A602" s="6">
        <v>301</v>
      </c>
      <c r="B602" s="6">
        <v>710713</v>
      </c>
      <c r="C602" s="6" t="s">
        <v>326</v>
      </c>
      <c r="D602" s="6" t="s">
        <v>1103</v>
      </c>
      <c r="E602" s="6" t="s">
        <v>1111</v>
      </c>
      <c r="F602" s="9">
        <v>39229.019999999997</v>
      </c>
      <c r="G602" s="6">
        <v>3</v>
      </c>
      <c r="H602" s="6">
        <v>2</v>
      </c>
      <c r="I602" s="6">
        <v>710</v>
      </c>
      <c r="J602" s="6">
        <v>713</v>
      </c>
      <c r="K602" s="6">
        <v>2</v>
      </c>
      <c r="L602" s="6">
        <v>0</v>
      </c>
      <c r="M602" s="6">
        <v>1</v>
      </c>
      <c r="N602" s="6">
        <v>0</v>
      </c>
      <c r="O602" s="6">
        <v>1</v>
      </c>
      <c r="P602" s="6">
        <v>4</v>
      </c>
      <c r="Q602">
        <v>0</v>
      </c>
      <c r="R602">
        <v>0</v>
      </c>
      <c r="S602">
        <v>0</v>
      </c>
      <c r="T602">
        <f t="shared" ref="T602" si="353">SUM($R602+$S602)</f>
        <v>0</v>
      </c>
      <c r="U602">
        <v>0</v>
      </c>
      <c r="V602">
        <v>0</v>
      </c>
      <c r="W602">
        <f t="shared" si="347"/>
        <v>0</v>
      </c>
      <c r="X602">
        <v>0</v>
      </c>
      <c r="Y602">
        <v>0</v>
      </c>
      <c r="Z602">
        <v>0</v>
      </c>
      <c r="AA602">
        <f t="shared" si="348"/>
        <v>0</v>
      </c>
      <c r="AB602">
        <v>0</v>
      </c>
      <c r="AC602">
        <v>0</v>
      </c>
      <c r="AD602">
        <v>0</v>
      </c>
      <c r="AE602">
        <f t="shared" si="349"/>
        <v>0</v>
      </c>
      <c r="AF602">
        <v>0</v>
      </c>
      <c r="AG602">
        <v>0</v>
      </c>
      <c r="AH602">
        <v>0</v>
      </c>
      <c r="AI602">
        <f t="shared" si="350"/>
        <v>0</v>
      </c>
      <c r="AJ602">
        <v>0</v>
      </c>
      <c r="AK602">
        <v>0</v>
      </c>
      <c r="AL602">
        <v>0</v>
      </c>
      <c r="AM602">
        <f t="shared" si="351"/>
        <v>0</v>
      </c>
      <c r="AN602" s="8">
        <f t="shared" si="339"/>
        <v>0</v>
      </c>
      <c r="AO602" s="8">
        <f t="shared" si="338"/>
        <v>0</v>
      </c>
    </row>
    <row r="603" spans="1:41" customFormat="1" x14ac:dyDescent="0.35">
      <c r="A603">
        <v>301</v>
      </c>
      <c r="B603">
        <v>710713</v>
      </c>
      <c r="C603" t="s">
        <v>326</v>
      </c>
      <c r="D603" t="s">
        <v>1103</v>
      </c>
      <c r="E603" t="s">
        <v>1562</v>
      </c>
      <c r="F603" s="10">
        <v>40789</v>
      </c>
      <c r="G603">
        <v>0</v>
      </c>
      <c r="H603">
        <v>0</v>
      </c>
      <c r="I603">
        <v>713</v>
      </c>
      <c r="J603">
        <v>710</v>
      </c>
      <c r="K603">
        <v>0</v>
      </c>
      <c r="L603">
        <v>0</v>
      </c>
      <c r="M603">
        <v>0</v>
      </c>
      <c r="N603">
        <v>0</v>
      </c>
      <c r="O603">
        <v>0</v>
      </c>
      <c r="P603">
        <v>0</v>
      </c>
      <c r="Q603">
        <v>0</v>
      </c>
      <c r="R603">
        <v>6</v>
      </c>
      <c r="S603">
        <v>0</v>
      </c>
      <c r="T603">
        <v>1</v>
      </c>
      <c r="U603">
        <v>17</v>
      </c>
      <c r="V603">
        <v>18</v>
      </c>
      <c r="W603">
        <v>2</v>
      </c>
      <c r="X603">
        <v>0</v>
      </c>
      <c r="Y603">
        <v>0</v>
      </c>
      <c r="Z603">
        <v>0</v>
      </c>
      <c r="AA603">
        <f t="shared" si="348"/>
        <v>0</v>
      </c>
      <c r="AB603">
        <v>0</v>
      </c>
      <c r="AC603">
        <v>0</v>
      </c>
      <c r="AD603">
        <v>0</v>
      </c>
      <c r="AE603">
        <f t="shared" si="349"/>
        <v>0</v>
      </c>
      <c r="AF603">
        <v>0</v>
      </c>
      <c r="AG603">
        <v>0</v>
      </c>
      <c r="AH603">
        <v>0</v>
      </c>
      <c r="AI603">
        <f t="shared" si="350"/>
        <v>0</v>
      </c>
      <c r="AJ603">
        <v>0</v>
      </c>
      <c r="AK603">
        <v>0</v>
      </c>
      <c r="AL603">
        <v>0</v>
      </c>
      <c r="AM603">
        <f t="shared" si="351"/>
        <v>0</v>
      </c>
      <c r="AN603" s="8">
        <f t="shared" si="339"/>
        <v>2</v>
      </c>
      <c r="AO603" s="8">
        <f t="shared" si="338"/>
        <v>1</v>
      </c>
    </row>
    <row r="604" spans="1:41" ht="12.75" customHeight="1" x14ac:dyDescent="0.35">
      <c r="A604" s="6">
        <v>302</v>
      </c>
      <c r="B604" s="6">
        <v>710713</v>
      </c>
      <c r="C604" s="6" t="s">
        <v>326</v>
      </c>
      <c r="D604" s="6" t="s">
        <v>1103</v>
      </c>
      <c r="E604" s="6" t="s">
        <v>1113</v>
      </c>
      <c r="F604" s="9">
        <v>39326.01</v>
      </c>
      <c r="G604" s="6">
        <v>3</v>
      </c>
      <c r="H604" s="6">
        <v>2</v>
      </c>
      <c r="I604" s="6">
        <v>710</v>
      </c>
      <c r="J604" s="6">
        <v>713</v>
      </c>
      <c r="K604" s="6">
        <v>2</v>
      </c>
      <c r="L604" s="6">
        <v>0</v>
      </c>
      <c r="M604" s="6">
        <v>1</v>
      </c>
      <c r="N604" s="6">
        <v>0</v>
      </c>
      <c r="O604" s="6">
        <v>1</v>
      </c>
      <c r="P604" s="6">
        <v>4</v>
      </c>
      <c r="Q604">
        <v>0</v>
      </c>
      <c r="R604">
        <v>6</v>
      </c>
      <c r="S604">
        <v>5</v>
      </c>
      <c r="T604">
        <v>2</v>
      </c>
      <c r="U604">
        <v>17</v>
      </c>
      <c r="V604">
        <v>0</v>
      </c>
      <c r="W604">
        <v>1</v>
      </c>
      <c r="X604">
        <v>0</v>
      </c>
      <c r="Y604">
        <v>0</v>
      </c>
      <c r="Z604">
        <v>0</v>
      </c>
      <c r="AA604">
        <f t="shared" si="348"/>
        <v>0</v>
      </c>
      <c r="AB604">
        <v>16.399999999999999</v>
      </c>
      <c r="AC604">
        <v>0</v>
      </c>
      <c r="AD604">
        <v>0</v>
      </c>
      <c r="AE604">
        <v>1</v>
      </c>
      <c r="AF604">
        <v>3</v>
      </c>
      <c r="AG604">
        <v>2.8</v>
      </c>
      <c r="AH604">
        <v>0.1</v>
      </c>
      <c r="AI604">
        <v>3</v>
      </c>
      <c r="AJ604">
        <v>0</v>
      </c>
      <c r="AK604">
        <v>0</v>
      </c>
      <c r="AL604">
        <v>0</v>
      </c>
      <c r="AM604">
        <f t="shared" si="351"/>
        <v>0</v>
      </c>
      <c r="AN604" s="8">
        <f t="shared" si="339"/>
        <v>2</v>
      </c>
      <c r="AO604" s="8">
        <f t="shared" si="338"/>
        <v>5</v>
      </c>
    </row>
    <row r="605" spans="1:41" customFormat="1" x14ac:dyDescent="0.35">
      <c r="A605">
        <v>302</v>
      </c>
      <c r="B605">
        <v>710713</v>
      </c>
      <c r="C605" t="s">
        <v>326</v>
      </c>
      <c r="D605" t="s">
        <v>1103</v>
      </c>
      <c r="E605" t="s">
        <v>1562</v>
      </c>
      <c r="F605" s="10">
        <v>41549</v>
      </c>
      <c r="G605">
        <v>0</v>
      </c>
      <c r="H605">
        <v>0</v>
      </c>
      <c r="I605">
        <v>713</v>
      </c>
      <c r="J605">
        <v>710</v>
      </c>
      <c r="K605">
        <v>0</v>
      </c>
      <c r="L605">
        <v>0</v>
      </c>
      <c r="M605">
        <v>0</v>
      </c>
      <c r="N605">
        <v>0</v>
      </c>
      <c r="O605">
        <v>0</v>
      </c>
      <c r="P605">
        <v>0</v>
      </c>
      <c r="Q605">
        <v>0</v>
      </c>
      <c r="R605">
        <v>6</v>
      </c>
      <c r="S605">
        <v>5</v>
      </c>
      <c r="T605">
        <v>2</v>
      </c>
      <c r="U605">
        <v>17</v>
      </c>
      <c r="V605">
        <v>18</v>
      </c>
      <c r="W605">
        <v>2</v>
      </c>
      <c r="X605">
        <v>0</v>
      </c>
      <c r="Y605">
        <v>0</v>
      </c>
      <c r="Z605">
        <v>0</v>
      </c>
      <c r="AA605">
        <f t="shared" si="348"/>
        <v>0</v>
      </c>
      <c r="AB605">
        <v>0</v>
      </c>
      <c r="AC605">
        <v>0</v>
      </c>
      <c r="AD605">
        <v>0</v>
      </c>
      <c r="AE605">
        <f t="shared" ref="AE605:AE607" si="354">SUM($AB605+$AC605+$AD605)</f>
        <v>0</v>
      </c>
      <c r="AF605">
        <v>0</v>
      </c>
      <c r="AG605">
        <v>0</v>
      </c>
      <c r="AH605">
        <v>0</v>
      </c>
      <c r="AI605">
        <f t="shared" ref="AI605" si="355">SUM($AF605+$AG605+$AH605)</f>
        <v>0</v>
      </c>
      <c r="AJ605">
        <v>0</v>
      </c>
      <c r="AK605">
        <v>0</v>
      </c>
      <c r="AL605">
        <v>0</v>
      </c>
      <c r="AM605">
        <f t="shared" si="351"/>
        <v>0</v>
      </c>
      <c r="AN605" s="8">
        <f t="shared" si="339"/>
        <v>2</v>
      </c>
      <c r="AO605" s="8">
        <f t="shared" si="338"/>
        <v>2</v>
      </c>
    </row>
    <row r="606" spans="1:41" ht="12.75" customHeight="1" x14ac:dyDescent="0.35">
      <c r="A606" s="6">
        <v>303</v>
      </c>
      <c r="B606" s="6">
        <v>710713</v>
      </c>
      <c r="C606" s="6" t="s">
        <v>326</v>
      </c>
      <c r="D606" s="6" t="s">
        <v>1103</v>
      </c>
      <c r="E606" s="6" t="s">
        <v>1115</v>
      </c>
      <c r="F606" s="9">
        <v>39692.019999999997</v>
      </c>
      <c r="G606" s="6">
        <v>3</v>
      </c>
      <c r="H606" s="6">
        <v>2</v>
      </c>
      <c r="I606" s="6">
        <v>710</v>
      </c>
      <c r="J606" s="6">
        <v>713</v>
      </c>
      <c r="K606" s="6">
        <v>2</v>
      </c>
      <c r="L606" s="6">
        <v>0</v>
      </c>
      <c r="M606" s="6">
        <v>1</v>
      </c>
      <c r="N606" s="6">
        <v>0</v>
      </c>
      <c r="O606" s="6">
        <v>2</v>
      </c>
      <c r="P606" s="6">
        <v>4</v>
      </c>
      <c r="Q606">
        <v>0</v>
      </c>
      <c r="R606">
        <v>6</v>
      </c>
      <c r="S606">
        <v>5</v>
      </c>
      <c r="T606">
        <v>2</v>
      </c>
      <c r="U606">
        <v>17</v>
      </c>
      <c r="V606">
        <v>18</v>
      </c>
      <c r="W606">
        <v>2</v>
      </c>
      <c r="X606">
        <v>0</v>
      </c>
      <c r="Y606">
        <v>0</v>
      </c>
      <c r="Z606">
        <v>0</v>
      </c>
      <c r="AA606">
        <f t="shared" si="348"/>
        <v>0</v>
      </c>
      <c r="AB606">
        <v>0</v>
      </c>
      <c r="AC606">
        <v>0</v>
      </c>
      <c r="AD606">
        <v>0</v>
      </c>
      <c r="AE606">
        <f t="shared" si="354"/>
        <v>0</v>
      </c>
      <c r="AF606">
        <v>3</v>
      </c>
      <c r="AG606">
        <v>0</v>
      </c>
      <c r="AH606">
        <v>0.1</v>
      </c>
      <c r="AI606">
        <v>2</v>
      </c>
      <c r="AJ606">
        <v>0</v>
      </c>
      <c r="AK606">
        <v>0</v>
      </c>
      <c r="AL606">
        <v>0</v>
      </c>
      <c r="AM606">
        <f t="shared" si="351"/>
        <v>0</v>
      </c>
      <c r="AN606" s="8">
        <f t="shared" si="339"/>
        <v>2</v>
      </c>
      <c r="AO606" s="8">
        <f t="shared" si="338"/>
        <v>4</v>
      </c>
    </row>
    <row r="607" spans="1:41" customFormat="1" x14ac:dyDescent="0.35">
      <c r="A607">
        <v>303</v>
      </c>
      <c r="B607">
        <v>710713</v>
      </c>
      <c r="C607" t="s">
        <v>326</v>
      </c>
      <c r="D607" t="s">
        <v>1103</v>
      </c>
      <c r="E607" t="s">
        <v>1562</v>
      </c>
      <c r="F607" s="10">
        <v>36924</v>
      </c>
      <c r="G607">
        <v>0</v>
      </c>
      <c r="H607">
        <v>0</v>
      </c>
      <c r="I607">
        <v>713</v>
      </c>
      <c r="J607">
        <v>710</v>
      </c>
      <c r="K607">
        <v>0</v>
      </c>
      <c r="L607">
        <v>0</v>
      </c>
      <c r="M607">
        <v>0</v>
      </c>
      <c r="N607">
        <v>0</v>
      </c>
      <c r="O607">
        <v>0</v>
      </c>
      <c r="P607">
        <v>0</v>
      </c>
      <c r="Q607">
        <v>0</v>
      </c>
      <c r="R607">
        <v>6</v>
      </c>
      <c r="S607">
        <v>5</v>
      </c>
      <c r="T607">
        <v>2</v>
      </c>
      <c r="U607">
        <v>17</v>
      </c>
      <c r="V607">
        <v>18</v>
      </c>
      <c r="W607">
        <v>2</v>
      </c>
      <c r="X607">
        <v>0</v>
      </c>
      <c r="Y607">
        <v>0</v>
      </c>
      <c r="Z607">
        <v>0</v>
      </c>
      <c r="AA607">
        <f t="shared" si="348"/>
        <v>0</v>
      </c>
      <c r="AB607">
        <v>0</v>
      </c>
      <c r="AC607">
        <v>0</v>
      </c>
      <c r="AD607">
        <v>0</v>
      </c>
      <c r="AE607">
        <f t="shared" si="354"/>
        <v>0</v>
      </c>
      <c r="AF607">
        <v>0</v>
      </c>
      <c r="AG607">
        <v>0</v>
      </c>
      <c r="AH607">
        <v>0</v>
      </c>
      <c r="AI607">
        <f t="shared" ref="AI607:AI609" si="356">SUM($AF607+$AG607+$AH607)</f>
        <v>0</v>
      </c>
      <c r="AJ607">
        <v>0</v>
      </c>
      <c r="AK607">
        <v>0</v>
      </c>
      <c r="AL607">
        <v>0</v>
      </c>
      <c r="AM607">
        <f t="shared" si="351"/>
        <v>0</v>
      </c>
      <c r="AN607" s="8">
        <f t="shared" si="339"/>
        <v>2</v>
      </c>
      <c r="AO607" s="8">
        <f t="shared" si="338"/>
        <v>2</v>
      </c>
    </row>
    <row r="608" spans="1:41" ht="12.75" customHeight="1" x14ac:dyDescent="0.35">
      <c r="A608" s="6">
        <v>304</v>
      </c>
      <c r="B608" s="6">
        <v>710713</v>
      </c>
      <c r="C608" s="6" t="s">
        <v>326</v>
      </c>
      <c r="D608" s="6" t="s">
        <v>1103</v>
      </c>
      <c r="E608" s="6" t="s">
        <v>1118</v>
      </c>
      <c r="F608" s="9">
        <v>41518.01</v>
      </c>
      <c r="G608" s="6">
        <v>3</v>
      </c>
      <c r="H608" s="6">
        <v>2</v>
      </c>
      <c r="I608" s="6">
        <v>713</v>
      </c>
      <c r="J608" s="6">
        <v>710</v>
      </c>
      <c r="K608" s="6">
        <v>2</v>
      </c>
      <c r="L608" s="6">
        <v>0</v>
      </c>
      <c r="M608" s="6">
        <v>1</v>
      </c>
      <c r="N608" s="6">
        <v>0</v>
      </c>
      <c r="O608" s="6">
        <v>2</v>
      </c>
      <c r="P608" s="6">
        <v>3</v>
      </c>
      <c r="Q608">
        <v>0</v>
      </c>
      <c r="R608">
        <v>0</v>
      </c>
      <c r="S608">
        <v>0</v>
      </c>
      <c r="T608">
        <f t="shared" ref="T608" si="357">SUM($R608+$S608)</f>
        <v>0</v>
      </c>
      <c r="U608">
        <v>17</v>
      </c>
      <c r="V608">
        <v>18</v>
      </c>
      <c r="W608">
        <v>2</v>
      </c>
      <c r="X608">
        <v>0</v>
      </c>
      <c r="Y608">
        <v>0</v>
      </c>
      <c r="Z608">
        <v>0</v>
      </c>
      <c r="AA608">
        <f t="shared" si="348"/>
        <v>0</v>
      </c>
      <c r="AB608">
        <v>16.399999999999999</v>
      </c>
      <c r="AC608">
        <v>0</v>
      </c>
      <c r="AD608">
        <v>0</v>
      </c>
      <c r="AE608">
        <v>1</v>
      </c>
      <c r="AF608">
        <v>0</v>
      </c>
      <c r="AG608">
        <v>0</v>
      </c>
      <c r="AH608">
        <v>0</v>
      </c>
      <c r="AI608">
        <f t="shared" si="356"/>
        <v>0</v>
      </c>
      <c r="AJ608">
        <v>0</v>
      </c>
      <c r="AK608">
        <v>0</v>
      </c>
      <c r="AL608">
        <v>0</v>
      </c>
      <c r="AM608">
        <f t="shared" si="351"/>
        <v>0</v>
      </c>
      <c r="AN608" s="8">
        <f t="shared" si="339"/>
        <v>3</v>
      </c>
      <c r="AO608" s="8">
        <f t="shared" si="338"/>
        <v>0</v>
      </c>
    </row>
    <row r="609" spans="1:41" customFormat="1" x14ac:dyDescent="0.35">
      <c r="A609">
        <v>304</v>
      </c>
      <c r="B609">
        <v>710713</v>
      </c>
      <c r="C609" t="s">
        <v>326</v>
      </c>
      <c r="D609" t="s">
        <v>1103</v>
      </c>
      <c r="E609" t="s">
        <v>1562</v>
      </c>
      <c r="F609" s="10">
        <v>39724</v>
      </c>
      <c r="G609">
        <v>0</v>
      </c>
      <c r="H609">
        <v>0</v>
      </c>
      <c r="I609">
        <v>710</v>
      </c>
      <c r="J609">
        <v>713</v>
      </c>
      <c r="K609">
        <v>0</v>
      </c>
      <c r="L609">
        <v>0</v>
      </c>
      <c r="M609">
        <v>0</v>
      </c>
      <c r="N609">
        <v>0</v>
      </c>
      <c r="O609">
        <v>0</v>
      </c>
      <c r="P609">
        <v>0</v>
      </c>
      <c r="Q609">
        <v>0</v>
      </c>
      <c r="R609">
        <v>6</v>
      </c>
      <c r="S609">
        <v>5</v>
      </c>
      <c r="T609">
        <v>2</v>
      </c>
      <c r="U609">
        <v>17</v>
      </c>
      <c r="V609">
        <v>18</v>
      </c>
      <c r="W609">
        <v>2</v>
      </c>
      <c r="X609">
        <v>0</v>
      </c>
      <c r="Y609">
        <v>0</v>
      </c>
      <c r="Z609">
        <v>0</v>
      </c>
      <c r="AA609">
        <f t="shared" si="348"/>
        <v>0</v>
      </c>
      <c r="AB609">
        <v>0</v>
      </c>
      <c r="AC609">
        <v>0</v>
      </c>
      <c r="AD609">
        <v>0</v>
      </c>
      <c r="AE609">
        <f t="shared" ref="AE609:AE613" si="358">SUM($AB609+$AC609+$AD609)</f>
        <v>0</v>
      </c>
      <c r="AF609">
        <v>0</v>
      </c>
      <c r="AG609">
        <v>0</v>
      </c>
      <c r="AH609">
        <v>0</v>
      </c>
      <c r="AI609">
        <f t="shared" si="356"/>
        <v>0</v>
      </c>
      <c r="AJ609">
        <v>0</v>
      </c>
      <c r="AK609">
        <v>0</v>
      </c>
      <c r="AL609">
        <v>0</v>
      </c>
      <c r="AM609">
        <f t="shared" si="351"/>
        <v>0</v>
      </c>
      <c r="AN609" s="8">
        <f t="shared" si="339"/>
        <v>2</v>
      </c>
      <c r="AO609" s="8">
        <f t="shared" si="338"/>
        <v>2</v>
      </c>
    </row>
    <row r="610" spans="1:41" ht="12.75" customHeight="1" x14ac:dyDescent="0.35">
      <c r="A610" s="6">
        <v>305</v>
      </c>
      <c r="B610" s="6">
        <v>710713</v>
      </c>
      <c r="C610" s="6" t="s">
        <v>326</v>
      </c>
      <c r="D610" s="6" t="s">
        <v>1103</v>
      </c>
      <c r="E610" s="6" t="s">
        <v>1124</v>
      </c>
      <c r="F610" s="9">
        <v>42220</v>
      </c>
      <c r="G610" s="6">
        <v>3</v>
      </c>
      <c r="H610" s="6">
        <v>2</v>
      </c>
      <c r="I610" s="6">
        <v>710</v>
      </c>
      <c r="J610" s="6">
        <v>713</v>
      </c>
      <c r="K610" s="6">
        <v>1</v>
      </c>
      <c r="L610" s="6">
        <v>0</v>
      </c>
      <c r="M610" s="6">
        <v>1</v>
      </c>
      <c r="N610" s="6">
        <v>0</v>
      </c>
      <c r="O610" s="6">
        <v>1</v>
      </c>
      <c r="P610" s="6">
        <v>2</v>
      </c>
      <c r="Q610">
        <v>0</v>
      </c>
      <c r="R610">
        <v>6</v>
      </c>
      <c r="S610">
        <v>0</v>
      </c>
      <c r="T610">
        <v>1</v>
      </c>
      <c r="U610">
        <v>17</v>
      </c>
      <c r="V610">
        <v>18</v>
      </c>
      <c r="W610">
        <v>2</v>
      </c>
      <c r="X610">
        <v>0</v>
      </c>
      <c r="Y610">
        <v>0</v>
      </c>
      <c r="Z610">
        <v>0</v>
      </c>
      <c r="AA610">
        <f t="shared" si="348"/>
        <v>0</v>
      </c>
      <c r="AB610">
        <v>0</v>
      </c>
      <c r="AC610">
        <v>0</v>
      </c>
      <c r="AD610">
        <v>0</v>
      </c>
      <c r="AE610">
        <f t="shared" si="358"/>
        <v>0</v>
      </c>
      <c r="AF610">
        <v>0</v>
      </c>
      <c r="AG610">
        <v>0</v>
      </c>
      <c r="AH610">
        <v>0.1</v>
      </c>
      <c r="AI610">
        <v>1</v>
      </c>
      <c r="AJ610">
        <v>0</v>
      </c>
      <c r="AK610">
        <v>0</v>
      </c>
      <c r="AL610">
        <v>0</v>
      </c>
      <c r="AM610">
        <f t="shared" si="351"/>
        <v>0</v>
      </c>
      <c r="AN610" s="8">
        <f t="shared" si="339"/>
        <v>2</v>
      </c>
      <c r="AO610" s="8">
        <f t="shared" si="338"/>
        <v>2</v>
      </c>
    </row>
    <row r="611" spans="1:41" customFormat="1" x14ac:dyDescent="0.35">
      <c r="A611">
        <v>305</v>
      </c>
      <c r="B611">
        <v>710713</v>
      </c>
      <c r="C611" t="s">
        <v>326</v>
      </c>
      <c r="D611" t="s">
        <v>1103</v>
      </c>
      <c r="E611" t="s">
        <v>1562</v>
      </c>
      <c r="F611" s="10">
        <v>38385</v>
      </c>
      <c r="G611">
        <v>0</v>
      </c>
      <c r="H611">
        <v>0</v>
      </c>
      <c r="I611">
        <v>713</v>
      </c>
      <c r="J611">
        <v>710</v>
      </c>
      <c r="K611">
        <v>0</v>
      </c>
      <c r="L611">
        <v>0</v>
      </c>
      <c r="M611">
        <v>0</v>
      </c>
      <c r="N611">
        <v>0</v>
      </c>
      <c r="O611">
        <v>0</v>
      </c>
      <c r="P611">
        <v>0</v>
      </c>
      <c r="Q611">
        <v>0</v>
      </c>
      <c r="R611">
        <v>6</v>
      </c>
      <c r="S611">
        <v>5</v>
      </c>
      <c r="T611">
        <v>2</v>
      </c>
      <c r="U611">
        <v>0</v>
      </c>
      <c r="V611">
        <v>18</v>
      </c>
      <c r="W611">
        <v>1</v>
      </c>
      <c r="X611">
        <v>0</v>
      </c>
      <c r="Y611">
        <v>0</v>
      </c>
      <c r="Z611">
        <v>0</v>
      </c>
      <c r="AA611">
        <f t="shared" si="348"/>
        <v>0</v>
      </c>
      <c r="AB611">
        <v>0</v>
      </c>
      <c r="AC611">
        <v>0</v>
      </c>
      <c r="AD611">
        <v>0</v>
      </c>
      <c r="AE611">
        <f t="shared" si="358"/>
        <v>0</v>
      </c>
      <c r="AF611">
        <v>0</v>
      </c>
      <c r="AG611">
        <v>0</v>
      </c>
      <c r="AH611">
        <v>0</v>
      </c>
      <c r="AI611">
        <f t="shared" ref="AI611" si="359">SUM($AF611+$AG611+$AH611)</f>
        <v>0</v>
      </c>
      <c r="AJ611">
        <v>0</v>
      </c>
      <c r="AK611">
        <v>0</v>
      </c>
      <c r="AL611">
        <v>0</v>
      </c>
      <c r="AM611">
        <f t="shared" si="351"/>
        <v>0</v>
      </c>
      <c r="AN611" s="8">
        <f t="shared" si="339"/>
        <v>1</v>
      </c>
      <c r="AO611" s="8">
        <f t="shared" si="338"/>
        <v>2</v>
      </c>
    </row>
    <row r="612" spans="1:41" ht="12.75" customHeight="1" x14ac:dyDescent="0.35">
      <c r="A612" s="6">
        <v>306</v>
      </c>
      <c r="B612" s="6">
        <v>710713</v>
      </c>
      <c r="C612" s="6" t="s">
        <v>326</v>
      </c>
      <c r="D612" s="6" t="s">
        <v>1103</v>
      </c>
      <c r="E612" s="6" t="s">
        <v>1128</v>
      </c>
      <c r="F612" s="9">
        <v>42278.01</v>
      </c>
      <c r="G612" s="6">
        <v>3</v>
      </c>
      <c r="H612" s="6">
        <v>1</v>
      </c>
      <c r="I612" s="6">
        <v>710</v>
      </c>
      <c r="J612" s="6">
        <v>713</v>
      </c>
      <c r="K612" s="6">
        <v>2</v>
      </c>
      <c r="L612" s="6">
        <v>1</v>
      </c>
      <c r="M612" s="6">
        <v>1</v>
      </c>
      <c r="N612" s="6">
        <v>0</v>
      </c>
      <c r="O612" s="6">
        <v>1</v>
      </c>
      <c r="P612" s="6">
        <v>2</v>
      </c>
      <c r="Q612">
        <v>0</v>
      </c>
      <c r="R612">
        <v>6</v>
      </c>
      <c r="S612">
        <v>5</v>
      </c>
      <c r="T612">
        <v>2</v>
      </c>
      <c r="U612">
        <v>17</v>
      </c>
      <c r="V612">
        <v>18</v>
      </c>
      <c r="W612">
        <v>2</v>
      </c>
      <c r="X612">
        <v>0</v>
      </c>
      <c r="Y612">
        <v>0</v>
      </c>
      <c r="Z612">
        <v>0</v>
      </c>
      <c r="AA612">
        <f t="shared" si="348"/>
        <v>0</v>
      </c>
      <c r="AB612">
        <v>0</v>
      </c>
      <c r="AC612">
        <v>0</v>
      </c>
      <c r="AD612">
        <v>0</v>
      </c>
      <c r="AE612">
        <f t="shared" si="358"/>
        <v>0</v>
      </c>
      <c r="AF612">
        <v>3</v>
      </c>
      <c r="AG612">
        <v>2.8</v>
      </c>
      <c r="AH612">
        <v>0.1</v>
      </c>
      <c r="AI612">
        <v>3</v>
      </c>
      <c r="AJ612">
        <v>15.2</v>
      </c>
      <c r="AK612">
        <v>0</v>
      </c>
      <c r="AL612">
        <v>0</v>
      </c>
      <c r="AM612">
        <v>1</v>
      </c>
      <c r="AN612" s="8">
        <f t="shared" si="339"/>
        <v>3</v>
      </c>
      <c r="AO612" s="8">
        <f t="shared" si="338"/>
        <v>5</v>
      </c>
    </row>
    <row r="613" spans="1:41" customFormat="1" x14ac:dyDescent="0.35">
      <c r="A613">
        <v>306</v>
      </c>
      <c r="B613">
        <v>710713</v>
      </c>
      <c r="C613" t="s">
        <v>326</v>
      </c>
      <c r="D613" t="s">
        <v>1103</v>
      </c>
      <c r="E613" t="s">
        <v>1562</v>
      </c>
      <c r="F613" s="10">
        <v>40819</v>
      </c>
      <c r="G613">
        <v>0</v>
      </c>
      <c r="H613">
        <v>0</v>
      </c>
      <c r="I613">
        <v>713</v>
      </c>
      <c r="J613">
        <v>710</v>
      </c>
      <c r="K613">
        <v>0</v>
      </c>
      <c r="L613">
        <v>0</v>
      </c>
      <c r="M613">
        <v>0</v>
      </c>
      <c r="N613">
        <v>0</v>
      </c>
      <c r="O613">
        <v>0</v>
      </c>
      <c r="P613">
        <v>0</v>
      </c>
      <c r="Q613">
        <v>0</v>
      </c>
      <c r="R613">
        <v>6</v>
      </c>
      <c r="S613">
        <v>0</v>
      </c>
      <c r="T613">
        <v>1</v>
      </c>
      <c r="U613">
        <v>17</v>
      </c>
      <c r="V613">
        <v>18</v>
      </c>
      <c r="W613">
        <v>2</v>
      </c>
      <c r="X613">
        <v>0</v>
      </c>
      <c r="Y613">
        <v>0</v>
      </c>
      <c r="Z613">
        <v>0</v>
      </c>
      <c r="AA613">
        <f t="shared" si="348"/>
        <v>0</v>
      </c>
      <c r="AB613">
        <v>0</v>
      </c>
      <c r="AC613">
        <v>0</v>
      </c>
      <c r="AD613">
        <v>0</v>
      </c>
      <c r="AE613">
        <f t="shared" si="358"/>
        <v>0</v>
      </c>
      <c r="AF613">
        <v>0</v>
      </c>
      <c r="AG613">
        <v>0</v>
      </c>
      <c r="AH613">
        <v>0</v>
      </c>
      <c r="AI613">
        <f t="shared" ref="AI613" si="360">SUM($AF613+$AG613+$AH613)</f>
        <v>0</v>
      </c>
      <c r="AJ613">
        <v>0</v>
      </c>
      <c r="AK613">
        <v>0</v>
      </c>
      <c r="AL613">
        <v>0</v>
      </c>
      <c r="AM613">
        <f t="shared" ref="AM613" si="361">SUM($AJ613+$AK613+$AL613)</f>
        <v>0</v>
      </c>
      <c r="AN613" s="8">
        <f t="shared" si="339"/>
        <v>2</v>
      </c>
      <c r="AO613" s="8">
        <f t="shared" si="338"/>
        <v>1</v>
      </c>
    </row>
    <row r="614" spans="1:41" ht="12.75" customHeight="1" x14ac:dyDescent="0.35">
      <c r="A614" s="6">
        <v>307</v>
      </c>
      <c r="B614" s="6">
        <v>710713</v>
      </c>
      <c r="C614" s="6" t="s">
        <v>326</v>
      </c>
      <c r="D614" s="6" t="s">
        <v>1103</v>
      </c>
      <c r="E614" s="6" t="s">
        <v>1133</v>
      </c>
      <c r="F614" s="9">
        <v>42334.01</v>
      </c>
      <c r="G614" s="6">
        <v>3</v>
      </c>
      <c r="H614" s="6">
        <v>2</v>
      </c>
      <c r="I614" s="6">
        <v>710</v>
      </c>
      <c r="J614" s="6">
        <v>713</v>
      </c>
      <c r="K614" s="6">
        <v>3</v>
      </c>
      <c r="L614" s="6">
        <v>0</v>
      </c>
      <c r="M614" s="6">
        <v>1</v>
      </c>
      <c r="N614" s="6">
        <v>0</v>
      </c>
      <c r="O614" s="6">
        <v>1</v>
      </c>
      <c r="P614" s="6">
        <v>3</v>
      </c>
      <c r="Q614">
        <v>0</v>
      </c>
      <c r="R614" s="6">
        <v>6</v>
      </c>
      <c r="S614" s="6">
        <v>0</v>
      </c>
      <c r="T614" s="6">
        <v>1</v>
      </c>
      <c r="U614" s="6">
        <v>17</v>
      </c>
      <c r="V614" s="6">
        <v>0</v>
      </c>
      <c r="W614" s="6">
        <v>1</v>
      </c>
      <c r="X614" s="6">
        <v>0</v>
      </c>
      <c r="Y614" s="6">
        <v>0</v>
      </c>
      <c r="Z614" s="6">
        <v>0</v>
      </c>
      <c r="AA614" s="6">
        <v>0</v>
      </c>
      <c r="AB614" s="6">
        <v>0</v>
      </c>
      <c r="AC614" s="6">
        <v>0</v>
      </c>
      <c r="AD614" s="6">
        <v>0</v>
      </c>
      <c r="AE614" s="6">
        <v>0</v>
      </c>
      <c r="AF614" s="6">
        <v>0</v>
      </c>
      <c r="AG614" s="6">
        <v>0</v>
      </c>
      <c r="AH614" s="6">
        <v>0</v>
      </c>
      <c r="AI614" s="6">
        <v>0</v>
      </c>
      <c r="AJ614" s="6">
        <v>0</v>
      </c>
      <c r="AK614" s="6">
        <v>0</v>
      </c>
      <c r="AL614" s="6">
        <v>0</v>
      </c>
      <c r="AM614" s="6">
        <v>0</v>
      </c>
      <c r="AN614" s="8">
        <f t="shared" si="339"/>
        <v>1</v>
      </c>
      <c r="AO614" s="8">
        <f t="shared" si="338"/>
        <v>1</v>
      </c>
    </row>
    <row r="615" spans="1:41" ht="12.75" customHeight="1" x14ac:dyDescent="0.35">
      <c r="A615" s="6">
        <v>307</v>
      </c>
      <c r="B615">
        <v>710713</v>
      </c>
      <c r="C615" s="6" t="s">
        <v>326</v>
      </c>
      <c r="D615" s="6" t="s">
        <v>1103</v>
      </c>
      <c r="F615" s="9">
        <v>42335.01</v>
      </c>
      <c r="G615" s="6">
        <v>0</v>
      </c>
      <c r="H615" s="6">
        <v>0</v>
      </c>
      <c r="I615" s="6">
        <v>713</v>
      </c>
      <c r="J615" s="6">
        <v>710</v>
      </c>
      <c r="K615" s="6">
        <v>0</v>
      </c>
      <c r="L615" s="6">
        <v>0</v>
      </c>
      <c r="M615" s="6">
        <v>0</v>
      </c>
      <c r="N615" s="6">
        <v>0</v>
      </c>
      <c r="O615" s="6">
        <v>0</v>
      </c>
      <c r="P615" s="6">
        <v>0</v>
      </c>
      <c r="Q615">
        <v>0</v>
      </c>
      <c r="R615" s="6">
        <v>6</v>
      </c>
      <c r="S615" s="6">
        <v>0</v>
      </c>
      <c r="T615" s="6">
        <v>1</v>
      </c>
      <c r="U615" s="6">
        <v>17</v>
      </c>
      <c r="V615" s="6">
        <v>18</v>
      </c>
      <c r="W615" s="6">
        <v>2</v>
      </c>
      <c r="X615" s="6">
        <v>0</v>
      </c>
      <c r="Y615" s="6">
        <v>0</v>
      </c>
      <c r="Z615" s="6">
        <v>0</v>
      </c>
      <c r="AA615" s="6">
        <v>0</v>
      </c>
      <c r="AB615" s="6">
        <v>0</v>
      </c>
      <c r="AC615" s="6">
        <v>0</v>
      </c>
      <c r="AD615" s="6">
        <v>0</v>
      </c>
      <c r="AE615" s="6">
        <v>0</v>
      </c>
      <c r="AF615" s="6">
        <v>0</v>
      </c>
      <c r="AG615" s="6">
        <v>0</v>
      </c>
      <c r="AH615" s="6">
        <v>0</v>
      </c>
      <c r="AI615" s="6">
        <v>0</v>
      </c>
      <c r="AJ615" s="6">
        <v>0</v>
      </c>
      <c r="AK615" s="6">
        <v>0</v>
      </c>
      <c r="AL615" s="6">
        <v>0</v>
      </c>
      <c r="AM615" s="6">
        <v>0</v>
      </c>
      <c r="AN615" s="8">
        <f t="shared" si="339"/>
        <v>2</v>
      </c>
      <c r="AO615" s="8">
        <f t="shared" si="338"/>
        <v>1</v>
      </c>
    </row>
    <row r="616" spans="1:41" ht="12.75" customHeight="1" x14ac:dyDescent="0.35">
      <c r="A616" s="6">
        <v>308</v>
      </c>
      <c r="B616" s="6">
        <v>710713</v>
      </c>
      <c r="C616" s="6" t="s">
        <v>326</v>
      </c>
      <c r="D616" s="6" t="s">
        <v>1103</v>
      </c>
      <c r="E616" s="6" t="s">
        <v>1137</v>
      </c>
      <c r="F616" s="9">
        <v>42334.02</v>
      </c>
      <c r="G616" s="6">
        <v>3</v>
      </c>
      <c r="H616" s="6">
        <v>2</v>
      </c>
      <c r="I616" s="6">
        <v>710</v>
      </c>
      <c r="J616" s="6">
        <v>713</v>
      </c>
      <c r="K616" s="6">
        <v>2</v>
      </c>
      <c r="L616" s="6">
        <v>1</v>
      </c>
      <c r="M616" s="6">
        <v>1</v>
      </c>
      <c r="N616" s="6">
        <v>0</v>
      </c>
      <c r="O616" s="6">
        <v>1</v>
      </c>
      <c r="P616" s="6">
        <v>3</v>
      </c>
      <c r="Q616">
        <v>0</v>
      </c>
      <c r="R616" s="6">
        <v>6</v>
      </c>
      <c r="S616" s="6">
        <v>0</v>
      </c>
      <c r="T616" s="6">
        <v>1</v>
      </c>
      <c r="U616" s="6">
        <v>17</v>
      </c>
      <c r="V616" s="6">
        <v>0</v>
      </c>
      <c r="W616" s="6">
        <v>1</v>
      </c>
      <c r="X616" s="6">
        <v>0</v>
      </c>
      <c r="Y616" s="6">
        <v>0</v>
      </c>
      <c r="Z616" s="6">
        <v>0</v>
      </c>
      <c r="AA616" s="6">
        <v>0</v>
      </c>
      <c r="AB616" s="6">
        <v>0</v>
      </c>
      <c r="AC616" s="6">
        <v>0</v>
      </c>
      <c r="AD616" s="6">
        <v>0</v>
      </c>
      <c r="AE616" s="6">
        <v>0</v>
      </c>
      <c r="AF616" s="6">
        <v>0</v>
      </c>
      <c r="AG616" s="6">
        <v>0</v>
      </c>
      <c r="AH616" s="6">
        <v>0</v>
      </c>
      <c r="AI616" s="6">
        <v>0</v>
      </c>
      <c r="AJ616" s="6">
        <v>0</v>
      </c>
      <c r="AK616" s="6">
        <v>0</v>
      </c>
      <c r="AL616" s="6">
        <v>0</v>
      </c>
      <c r="AM616" s="6">
        <v>0</v>
      </c>
      <c r="AN616" s="8">
        <f t="shared" si="339"/>
        <v>1</v>
      </c>
      <c r="AO616" s="8">
        <f t="shared" si="338"/>
        <v>1</v>
      </c>
    </row>
    <row r="617" spans="1:41" ht="12.75" customHeight="1" x14ac:dyDescent="0.35">
      <c r="A617" s="6">
        <v>308</v>
      </c>
      <c r="B617">
        <v>710713</v>
      </c>
      <c r="C617" s="6" t="s">
        <v>326</v>
      </c>
      <c r="D617" s="6" t="s">
        <v>1103</v>
      </c>
      <c r="F617" s="9">
        <v>42335.02</v>
      </c>
      <c r="G617" s="6">
        <v>0</v>
      </c>
      <c r="H617" s="6">
        <v>0</v>
      </c>
      <c r="I617" s="6">
        <v>713</v>
      </c>
      <c r="J617" s="6">
        <v>710</v>
      </c>
      <c r="K617" s="6">
        <v>0</v>
      </c>
      <c r="L617" s="6">
        <v>0</v>
      </c>
      <c r="M617" s="6">
        <v>0</v>
      </c>
      <c r="N617" s="6">
        <v>0</v>
      </c>
      <c r="O617" s="6">
        <v>0</v>
      </c>
      <c r="P617" s="6">
        <v>0</v>
      </c>
      <c r="Q617">
        <v>0</v>
      </c>
      <c r="R617" s="6">
        <v>6</v>
      </c>
      <c r="S617" s="6">
        <v>0</v>
      </c>
      <c r="T617" s="6">
        <v>1</v>
      </c>
      <c r="U617" s="6">
        <v>17</v>
      </c>
      <c r="V617" s="6">
        <v>18</v>
      </c>
      <c r="W617" s="6">
        <v>2</v>
      </c>
      <c r="X617" s="6">
        <v>0</v>
      </c>
      <c r="Y617" s="6">
        <v>0</v>
      </c>
      <c r="Z617" s="6">
        <v>0</v>
      </c>
      <c r="AA617" s="6">
        <v>0</v>
      </c>
      <c r="AB617" s="6">
        <v>0</v>
      </c>
      <c r="AC617" s="6">
        <v>0</v>
      </c>
      <c r="AD617" s="6">
        <v>0</v>
      </c>
      <c r="AE617" s="6">
        <v>0</v>
      </c>
      <c r="AF617" s="6">
        <v>0</v>
      </c>
      <c r="AG617" s="6">
        <v>0</v>
      </c>
      <c r="AH617" s="6">
        <v>0</v>
      </c>
      <c r="AI617" s="6">
        <v>0</v>
      </c>
      <c r="AJ617" s="6">
        <v>0</v>
      </c>
      <c r="AK617" s="6">
        <v>0</v>
      </c>
      <c r="AL617" s="6">
        <v>0</v>
      </c>
      <c r="AM617" s="6">
        <v>0</v>
      </c>
      <c r="AN617" s="8">
        <f t="shared" si="339"/>
        <v>2</v>
      </c>
      <c r="AO617" s="8">
        <f t="shared" si="338"/>
        <v>1</v>
      </c>
    </row>
    <row r="618" spans="1:41" ht="12.75" customHeight="1" x14ac:dyDescent="0.35">
      <c r="A618" s="6">
        <v>309</v>
      </c>
      <c r="B618" s="6">
        <v>710713</v>
      </c>
      <c r="C618" s="6" t="s">
        <v>326</v>
      </c>
      <c r="D618" s="6" t="s">
        <v>1103</v>
      </c>
      <c r="E618" s="6" t="s">
        <v>1141</v>
      </c>
      <c r="F618" s="9">
        <v>42614.02</v>
      </c>
      <c r="G618" s="6">
        <v>3</v>
      </c>
      <c r="H618" s="6">
        <v>1</v>
      </c>
      <c r="I618" s="6">
        <v>710</v>
      </c>
      <c r="J618" s="6">
        <v>713</v>
      </c>
      <c r="K618" s="6">
        <v>2</v>
      </c>
      <c r="L618" s="6">
        <v>0</v>
      </c>
      <c r="M618" s="6">
        <v>1</v>
      </c>
      <c r="N618" s="6">
        <v>0</v>
      </c>
      <c r="O618" s="6">
        <v>1</v>
      </c>
      <c r="P618" s="6">
        <v>3</v>
      </c>
      <c r="Q618">
        <v>0</v>
      </c>
      <c r="R618" s="6">
        <v>6</v>
      </c>
      <c r="S618" s="6">
        <v>5</v>
      </c>
      <c r="T618" s="6">
        <v>2</v>
      </c>
      <c r="U618" s="6">
        <v>0</v>
      </c>
      <c r="V618" s="6">
        <v>0</v>
      </c>
      <c r="W618" s="6">
        <v>0</v>
      </c>
      <c r="X618" s="6">
        <v>0</v>
      </c>
      <c r="Y618" s="6">
        <v>0</v>
      </c>
      <c r="Z618" s="6">
        <v>0</v>
      </c>
      <c r="AA618" s="6">
        <v>0</v>
      </c>
      <c r="AB618" s="6">
        <v>0</v>
      </c>
      <c r="AC618" s="6">
        <v>0</v>
      </c>
      <c r="AD618" s="6">
        <v>0</v>
      </c>
      <c r="AE618" s="6">
        <v>0</v>
      </c>
      <c r="AF618" s="6">
        <v>0</v>
      </c>
      <c r="AG618" s="6">
        <v>0</v>
      </c>
      <c r="AH618" s="6">
        <v>0</v>
      </c>
      <c r="AI618" s="6">
        <v>0</v>
      </c>
      <c r="AJ618" s="6">
        <v>0</v>
      </c>
      <c r="AK618" s="6">
        <v>0</v>
      </c>
      <c r="AL618" s="6">
        <v>0</v>
      </c>
      <c r="AM618" s="6">
        <v>0</v>
      </c>
      <c r="AN618" s="8">
        <f t="shared" si="339"/>
        <v>0</v>
      </c>
      <c r="AO618" s="8">
        <f t="shared" si="338"/>
        <v>2</v>
      </c>
    </row>
    <row r="619" spans="1:41" ht="12.75" customHeight="1" x14ac:dyDescent="0.35">
      <c r="A619" s="6">
        <v>309</v>
      </c>
      <c r="B619">
        <v>710713</v>
      </c>
      <c r="C619" s="6" t="s">
        <v>326</v>
      </c>
      <c r="D619" s="6" t="s">
        <v>1103</v>
      </c>
      <c r="F619" s="9">
        <v>42615.01</v>
      </c>
      <c r="G619" s="6">
        <v>0</v>
      </c>
      <c r="H619" s="6">
        <v>0</v>
      </c>
      <c r="I619" s="6">
        <v>713</v>
      </c>
      <c r="J619" s="6">
        <v>710</v>
      </c>
      <c r="K619" s="6">
        <v>0</v>
      </c>
      <c r="L619" s="6">
        <v>0</v>
      </c>
      <c r="M619" s="6">
        <v>0</v>
      </c>
      <c r="N619" s="6">
        <v>0</v>
      </c>
      <c r="O619" s="6">
        <v>0</v>
      </c>
      <c r="P619" s="6">
        <v>0</v>
      </c>
      <c r="Q619">
        <v>0</v>
      </c>
      <c r="R619" s="6">
        <v>6</v>
      </c>
      <c r="S619" s="6">
        <v>5</v>
      </c>
      <c r="T619" s="6">
        <v>2</v>
      </c>
      <c r="U619" s="6">
        <v>17</v>
      </c>
      <c r="V619" s="6">
        <v>0</v>
      </c>
      <c r="W619" s="6">
        <v>1</v>
      </c>
      <c r="X619" s="6">
        <v>0</v>
      </c>
      <c r="Y619" s="6">
        <v>0</v>
      </c>
      <c r="Z619" s="6">
        <v>0</v>
      </c>
      <c r="AA619" s="6">
        <v>0</v>
      </c>
      <c r="AB619" s="6">
        <v>0</v>
      </c>
      <c r="AC619" s="6">
        <v>0</v>
      </c>
      <c r="AD619" s="6">
        <v>0</v>
      </c>
      <c r="AE619" s="6">
        <v>0</v>
      </c>
      <c r="AF619" s="6">
        <v>0</v>
      </c>
      <c r="AG619" s="6">
        <v>0</v>
      </c>
      <c r="AH619" s="6">
        <v>0</v>
      </c>
      <c r="AI619" s="6">
        <v>0</v>
      </c>
      <c r="AJ619" s="6">
        <v>0</v>
      </c>
      <c r="AK619" s="6">
        <v>0</v>
      </c>
      <c r="AL619" s="6">
        <v>0</v>
      </c>
      <c r="AM619" s="6">
        <v>0</v>
      </c>
      <c r="AN619" s="8">
        <f t="shared" si="339"/>
        <v>1</v>
      </c>
      <c r="AO619" s="8">
        <f t="shared" si="338"/>
        <v>2</v>
      </c>
    </row>
    <row r="620" spans="1:41" ht="12.75" customHeight="1" x14ac:dyDescent="0.35">
      <c r="A620" s="6">
        <v>310</v>
      </c>
      <c r="B620" s="6">
        <v>710713</v>
      </c>
      <c r="C620" s="6" t="s">
        <v>326</v>
      </c>
      <c r="D620" s="6" t="s">
        <v>1103</v>
      </c>
      <c r="E620" s="6" t="s">
        <v>1145</v>
      </c>
      <c r="F620" s="9">
        <v>43221.02</v>
      </c>
      <c r="G620" s="6">
        <v>3</v>
      </c>
      <c r="H620" s="6">
        <v>3</v>
      </c>
      <c r="I620" s="6">
        <v>710</v>
      </c>
      <c r="J620" s="6">
        <v>713</v>
      </c>
      <c r="K620" s="6">
        <v>3</v>
      </c>
      <c r="L620" s="6">
        <v>0</v>
      </c>
      <c r="M620" s="6">
        <v>1</v>
      </c>
      <c r="N620" s="6">
        <v>0</v>
      </c>
      <c r="O620" s="6">
        <v>2</v>
      </c>
      <c r="P620" s="6">
        <v>4</v>
      </c>
      <c r="Q620">
        <v>0</v>
      </c>
      <c r="R620" s="6">
        <v>6</v>
      </c>
      <c r="S620" s="6">
        <v>5</v>
      </c>
      <c r="T620" s="6">
        <v>2</v>
      </c>
      <c r="U620" s="6">
        <v>0</v>
      </c>
      <c r="V620" s="6">
        <v>0</v>
      </c>
      <c r="W620" s="6">
        <v>0</v>
      </c>
      <c r="X620" s="6">
        <v>0</v>
      </c>
      <c r="Y620" s="6">
        <v>0</v>
      </c>
      <c r="Z620" s="6">
        <v>0</v>
      </c>
      <c r="AA620" s="6">
        <v>0</v>
      </c>
      <c r="AB620" s="6">
        <v>0</v>
      </c>
      <c r="AC620" s="6">
        <v>0</v>
      </c>
      <c r="AD620" s="6">
        <v>0</v>
      </c>
      <c r="AE620" s="6">
        <v>0</v>
      </c>
      <c r="AF620" s="6">
        <v>0</v>
      </c>
      <c r="AG620" s="6">
        <v>2.8</v>
      </c>
      <c r="AH620" s="6">
        <v>0</v>
      </c>
      <c r="AI620" s="6">
        <v>1</v>
      </c>
      <c r="AJ620" s="6">
        <v>0</v>
      </c>
      <c r="AK620" s="6">
        <v>0</v>
      </c>
      <c r="AL620" s="6">
        <v>0</v>
      </c>
      <c r="AM620" s="6">
        <v>0</v>
      </c>
      <c r="AN620" s="8">
        <f t="shared" si="339"/>
        <v>0</v>
      </c>
      <c r="AO620" s="8">
        <f t="shared" si="338"/>
        <v>3</v>
      </c>
    </row>
    <row r="621" spans="1:41" ht="12.75" customHeight="1" x14ac:dyDescent="0.35">
      <c r="A621" s="6">
        <v>310</v>
      </c>
      <c r="B621">
        <v>710713</v>
      </c>
      <c r="C621" s="6" t="s">
        <v>326</v>
      </c>
      <c r="D621" s="6" t="s">
        <v>1103</v>
      </c>
      <c r="F621" s="9">
        <v>43222.02</v>
      </c>
      <c r="G621" s="6">
        <v>0</v>
      </c>
      <c r="H621" s="6">
        <v>0</v>
      </c>
      <c r="I621" s="6">
        <v>713</v>
      </c>
      <c r="J621" s="6">
        <v>710</v>
      </c>
      <c r="K621" s="6">
        <v>0</v>
      </c>
      <c r="L621" s="6">
        <v>0</v>
      </c>
      <c r="M621" s="6">
        <v>0</v>
      </c>
      <c r="N621" s="6">
        <v>0</v>
      </c>
      <c r="O621" s="6">
        <v>0</v>
      </c>
      <c r="P621" s="6">
        <v>0</v>
      </c>
      <c r="Q621">
        <v>0</v>
      </c>
      <c r="R621" s="6">
        <v>6</v>
      </c>
      <c r="S621" s="6">
        <v>5</v>
      </c>
      <c r="T621" s="6">
        <v>2</v>
      </c>
      <c r="U621" s="6">
        <v>0</v>
      </c>
      <c r="V621" s="6">
        <v>0</v>
      </c>
      <c r="W621" s="6">
        <v>0</v>
      </c>
      <c r="X621" s="6">
        <v>0</v>
      </c>
      <c r="Y621" s="6">
        <v>0</v>
      </c>
      <c r="Z621" s="6">
        <v>0</v>
      </c>
      <c r="AA621" s="6">
        <v>0</v>
      </c>
      <c r="AB621" s="6">
        <v>16.399999999999999</v>
      </c>
      <c r="AC621" s="6">
        <v>0</v>
      </c>
      <c r="AD621" s="6">
        <v>0</v>
      </c>
      <c r="AE621" s="6">
        <v>1</v>
      </c>
      <c r="AF621" s="6">
        <v>0</v>
      </c>
      <c r="AG621" s="6">
        <v>0</v>
      </c>
      <c r="AH621" s="6">
        <v>0</v>
      </c>
      <c r="AI621" s="6">
        <v>0</v>
      </c>
      <c r="AJ621" s="6">
        <v>0</v>
      </c>
      <c r="AK621" s="6">
        <v>0</v>
      </c>
      <c r="AL621" s="6">
        <v>0</v>
      </c>
      <c r="AM621" s="6">
        <v>0</v>
      </c>
      <c r="AN621" s="8">
        <f t="shared" si="339"/>
        <v>1</v>
      </c>
      <c r="AO621" s="8">
        <f t="shared" si="338"/>
        <v>2</v>
      </c>
    </row>
    <row r="622" spans="1:41" ht="12.75" customHeight="1" x14ac:dyDescent="0.35">
      <c r="A622" s="6">
        <v>311</v>
      </c>
      <c r="B622" s="6">
        <v>710713</v>
      </c>
      <c r="C622" s="6" t="s">
        <v>326</v>
      </c>
      <c r="D622" s="6" t="s">
        <v>1103</v>
      </c>
      <c r="E622" s="6" t="s">
        <v>1150</v>
      </c>
      <c r="F622" s="9">
        <v>43955</v>
      </c>
      <c r="G622" s="6">
        <v>4.4000000000000004</v>
      </c>
      <c r="H622" s="6">
        <v>2</v>
      </c>
      <c r="I622" s="6">
        <v>710</v>
      </c>
      <c r="J622" s="6">
        <v>713</v>
      </c>
      <c r="K622" s="6">
        <v>1</v>
      </c>
      <c r="L622" s="6">
        <v>0</v>
      </c>
      <c r="M622" s="6">
        <v>1</v>
      </c>
      <c r="N622" s="6">
        <v>0</v>
      </c>
      <c r="O622" s="6">
        <v>1</v>
      </c>
      <c r="P622" s="6">
        <v>2</v>
      </c>
      <c r="Q622">
        <v>0</v>
      </c>
      <c r="R622" s="6">
        <v>6</v>
      </c>
      <c r="S622" s="6">
        <v>0</v>
      </c>
      <c r="T622" s="6">
        <v>1</v>
      </c>
      <c r="U622" s="6">
        <v>0</v>
      </c>
      <c r="V622" s="6">
        <v>0</v>
      </c>
      <c r="W622" s="6">
        <v>0</v>
      </c>
      <c r="X622" s="6">
        <v>0</v>
      </c>
      <c r="Y622" s="6">
        <v>0</v>
      </c>
      <c r="Z622" s="6">
        <v>0</v>
      </c>
      <c r="AA622" s="6">
        <v>0</v>
      </c>
      <c r="AB622" s="6">
        <v>0</v>
      </c>
      <c r="AC622" s="6">
        <v>0</v>
      </c>
      <c r="AD622" s="6">
        <v>0</v>
      </c>
      <c r="AE622" s="6">
        <v>0</v>
      </c>
      <c r="AF622" s="6">
        <v>3</v>
      </c>
      <c r="AG622" s="6">
        <v>2.8</v>
      </c>
      <c r="AH622" s="6">
        <v>0</v>
      </c>
      <c r="AI622" s="6">
        <v>2</v>
      </c>
      <c r="AJ622" s="6">
        <v>0</v>
      </c>
      <c r="AK622" s="6">
        <v>0</v>
      </c>
      <c r="AL622" s="6">
        <v>0</v>
      </c>
      <c r="AM622" s="6">
        <v>0</v>
      </c>
      <c r="AN622" s="8">
        <f t="shared" si="339"/>
        <v>0</v>
      </c>
      <c r="AO622" s="8">
        <f t="shared" si="338"/>
        <v>3</v>
      </c>
    </row>
    <row r="623" spans="1:41" ht="12.75" customHeight="1" x14ac:dyDescent="0.35">
      <c r="A623" s="6">
        <v>311</v>
      </c>
      <c r="B623">
        <v>710713</v>
      </c>
      <c r="C623" s="6" t="s">
        <v>326</v>
      </c>
      <c r="D623" s="6" t="s">
        <v>1103</v>
      </c>
      <c r="F623" s="9">
        <v>43956</v>
      </c>
      <c r="G623" s="6">
        <v>0</v>
      </c>
      <c r="H623" s="6">
        <v>0</v>
      </c>
      <c r="I623" s="6">
        <v>713</v>
      </c>
      <c r="J623" s="6">
        <v>710</v>
      </c>
      <c r="K623" s="6">
        <v>0</v>
      </c>
      <c r="L623" s="6">
        <v>0</v>
      </c>
      <c r="M623" s="6">
        <v>0</v>
      </c>
      <c r="N623" s="6">
        <v>0</v>
      </c>
      <c r="O623" s="6">
        <v>0</v>
      </c>
      <c r="P623" s="6">
        <v>0</v>
      </c>
      <c r="Q623">
        <v>0</v>
      </c>
      <c r="R623" s="6">
        <v>6</v>
      </c>
      <c r="S623" s="6">
        <v>5</v>
      </c>
      <c r="T623" s="6">
        <v>2</v>
      </c>
      <c r="U623" s="6">
        <v>0</v>
      </c>
      <c r="V623" s="6">
        <v>0</v>
      </c>
      <c r="W623" s="6">
        <v>0</v>
      </c>
      <c r="X623" s="6">
        <v>0</v>
      </c>
      <c r="Y623" s="6">
        <v>0</v>
      </c>
      <c r="Z623" s="6">
        <v>0</v>
      </c>
      <c r="AA623" s="6">
        <v>0</v>
      </c>
      <c r="AB623" s="6">
        <v>0</v>
      </c>
      <c r="AC623" s="6">
        <v>0</v>
      </c>
      <c r="AD623" s="6">
        <v>0</v>
      </c>
      <c r="AE623" s="6">
        <v>0</v>
      </c>
      <c r="AF623" s="6">
        <v>0</v>
      </c>
      <c r="AG623" s="6">
        <v>0</v>
      </c>
      <c r="AH623" s="6">
        <v>0</v>
      </c>
      <c r="AI623" s="6">
        <v>0</v>
      </c>
      <c r="AJ623" s="6">
        <v>0</v>
      </c>
      <c r="AK623" s="6">
        <v>0</v>
      </c>
      <c r="AL623" s="6">
        <v>0</v>
      </c>
      <c r="AM623" s="6">
        <v>0</v>
      </c>
      <c r="AN623" s="8">
        <f t="shared" si="339"/>
        <v>0</v>
      </c>
      <c r="AO623" s="8">
        <f t="shared" si="338"/>
        <v>2</v>
      </c>
    </row>
    <row r="624" spans="1:41" ht="12.75" customHeight="1" x14ac:dyDescent="0.35">
      <c r="A624" s="6">
        <v>312</v>
      </c>
      <c r="B624" s="6">
        <v>710732</v>
      </c>
      <c r="C624" s="6" t="s">
        <v>326</v>
      </c>
      <c r="D624" s="6" t="s">
        <v>909</v>
      </c>
      <c r="E624" s="6" t="s">
        <v>1154</v>
      </c>
      <c r="F624" s="9">
        <v>42826.03</v>
      </c>
      <c r="G624" s="6">
        <v>3</v>
      </c>
      <c r="H624" s="6">
        <v>3</v>
      </c>
      <c r="I624" s="6">
        <v>731</v>
      </c>
      <c r="J624" s="6">
        <v>710</v>
      </c>
      <c r="K624" s="6">
        <v>3</v>
      </c>
      <c r="L624" s="6">
        <v>0</v>
      </c>
      <c r="M624" s="6">
        <v>1</v>
      </c>
      <c r="N624" s="6">
        <v>0</v>
      </c>
      <c r="O624" s="6">
        <v>2</v>
      </c>
      <c r="P624" s="6">
        <v>3</v>
      </c>
      <c r="Q624">
        <v>0</v>
      </c>
      <c r="R624" s="6">
        <v>0</v>
      </c>
      <c r="S624" s="6">
        <v>5</v>
      </c>
      <c r="T624" s="6">
        <v>1</v>
      </c>
      <c r="U624" s="6">
        <v>0</v>
      </c>
      <c r="V624" s="6">
        <v>0</v>
      </c>
      <c r="W624" s="6">
        <v>0</v>
      </c>
      <c r="X624" s="6">
        <v>0</v>
      </c>
      <c r="Y624" s="6">
        <v>0</v>
      </c>
      <c r="Z624" s="6">
        <v>0</v>
      </c>
      <c r="AA624" s="6">
        <v>0</v>
      </c>
      <c r="AB624" s="6">
        <v>0</v>
      </c>
      <c r="AC624" s="6">
        <v>0</v>
      </c>
      <c r="AD624" s="6">
        <v>0</v>
      </c>
      <c r="AE624" s="6">
        <v>0</v>
      </c>
      <c r="AF624" s="6">
        <v>0</v>
      </c>
      <c r="AG624" s="6">
        <v>0</v>
      </c>
      <c r="AH624" s="6">
        <v>0</v>
      </c>
      <c r="AI624" s="6">
        <v>0</v>
      </c>
      <c r="AJ624" s="6">
        <v>0</v>
      </c>
      <c r="AK624" s="6">
        <v>0</v>
      </c>
      <c r="AL624" s="6">
        <v>0</v>
      </c>
      <c r="AM624" s="6">
        <v>0</v>
      </c>
      <c r="AN624" s="8">
        <f t="shared" si="339"/>
        <v>0</v>
      </c>
      <c r="AO624" s="8">
        <f t="shared" si="338"/>
        <v>1</v>
      </c>
    </row>
    <row r="625" spans="1:41" ht="12.75" customHeight="1" x14ac:dyDescent="0.35">
      <c r="A625" s="6">
        <v>312</v>
      </c>
      <c r="B625" s="6">
        <v>710732</v>
      </c>
      <c r="C625" s="6" t="s">
        <v>326</v>
      </c>
      <c r="D625" s="6" t="s">
        <v>909</v>
      </c>
      <c r="F625" s="9">
        <v>42827.03</v>
      </c>
      <c r="G625" s="6">
        <v>0</v>
      </c>
      <c r="H625" s="6">
        <v>0</v>
      </c>
      <c r="I625" s="6">
        <v>710</v>
      </c>
      <c r="J625" s="6">
        <v>731</v>
      </c>
      <c r="K625" s="6">
        <v>0</v>
      </c>
      <c r="L625" s="6">
        <v>0</v>
      </c>
      <c r="M625" s="6">
        <v>0</v>
      </c>
      <c r="N625" s="6">
        <v>0</v>
      </c>
      <c r="O625" s="6">
        <v>0</v>
      </c>
      <c r="P625" s="6">
        <v>0</v>
      </c>
      <c r="Q625">
        <v>0</v>
      </c>
      <c r="R625" s="6">
        <v>0</v>
      </c>
      <c r="S625" s="6">
        <v>5</v>
      </c>
      <c r="T625" s="6">
        <v>1</v>
      </c>
      <c r="U625" s="6">
        <v>0</v>
      </c>
      <c r="V625" s="6">
        <v>0</v>
      </c>
      <c r="W625" s="6">
        <v>0</v>
      </c>
      <c r="X625" s="6">
        <v>0</v>
      </c>
      <c r="Y625" s="6">
        <v>0</v>
      </c>
      <c r="Z625" s="6">
        <v>2</v>
      </c>
      <c r="AA625" s="6">
        <v>1</v>
      </c>
      <c r="AB625" s="6">
        <v>0</v>
      </c>
      <c r="AC625" s="6">
        <v>0</v>
      </c>
      <c r="AD625" s="6">
        <v>0</v>
      </c>
      <c r="AE625" s="6">
        <v>0</v>
      </c>
      <c r="AF625" s="6">
        <v>0</v>
      </c>
      <c r="AG625" s="6">
        <v>2.8</v>
      </c>
      <c r="AH625" s="6">
        <v>0</v>
      </c>
      <c r="AI625" s="6">
        <v>1</v>
      </c>
      <c r="AJ625" s="6">
        <v>0</v>
      </c>
      <c r="AK625" s="6">
        <v>0</v>
      </c>
      <c r="AL625" s="6">
        <v>0</v>
      </c>
      <c r="AM625" s="6">
        <v>0</v>
      </c>
      <c r="AN625" s="8">
        <f t="shared" si="339"/>
        <v>0</v>
      </c>
      <c r="AO625" s="8">
        <f t="shared" si="338"/>
        <v>3</v>
      </c>
    </row>
    <row r="626" spans="1:41" ht="12.75" customHeight="1" x14ac:dyDescent="0.35">
      <c r="A626" s="6">
        <v>313</v>
      </c>
      <c r="B626" s="6">
        <v>710740</v>
      </c>
      <c r="C626" s="6" t="s">
        <v>326</v>
      </c>
      <c r="D626" s="6" t="s">
        <v>1158</v>
      </c>
      <c r="E626" s="6" t="s">
        <v>1159</v>
      </c>
      <c r="F626" s="9">
        <v>36892.01</v>
      </c>
      <c r="G626" s="6">
        <v>4.4000000000000004</v>
      </c>
      <c r="H626" s="6">
        <v>3</v>
      </c>
      <c r="I626" s="6">
        <v>710</v>
      </c>
      <c r="J626" s="6">
        <v>740</v>
      </c>
      <c r="K626" s="6">
        <v>2</v>
      </c>
      <c r="L626" s="6">
        <v>0</v>
      </c>
      <c r="M626" s="6">
        <v>1</v>
      </c>
      <c r="N626" s="6">
        <v>0</v>
      </c>
      <c r="O626" s="6">
        <v>1</v>
      </c>
      <c r="P626" s="6">
        <v>3</v>
      </c>
      <c r="Q626">
        <v>0</v>
      </c>
      <c r="R626">
        <v>0</v>
      </c>
      <c r="S626">
        <v>0</v>
      </c>
      <c r="T626">
        <f t="shared" ref="T626:T627" si="362">SUM($R626+$S626)</f>
        <v>0</v>
      </c>
      <c r="U626">
        <v>0</v>
      </c>
      <c r="V626">
        <v>18</v>
      </c>
      <c r="W626">
        <v>1</v>
      </c>
      <c r="X626">
        <v>0</v>
      </c>
      <c r="Y626">
        <v>0</v>
      </c>
      <c r="Z626">
        <v>0</v>
      </c>
      <c r="AA626">
        <f t="shared" ref="AA626" si="363">SUM($X626+$Y626+$Z626)</f>
        <v>0</v>
      </c>
      <c r="AB626">
        <v>16.399999999999999</v>
      </c>
      <c r="AC626">
        <v>0</v>
      </c>
      <c r="AD626">
        <v>0</v>
      </c>
      <c r="AE626">
        <v>1</v>
      </c>
      <c r="AF626">
        <v>0</v>
      </c>
      <c r="AG626">
        <v>0</v>
      </c>
      <c r="AH626">
        <v>0</v>
      </c>
      <c r="AI626">
        <f t="shared" ref="AI626:AI628" si="364">SUM($AF626+$AG626+$AH626)</f>
        <v>0</v>
      </c>
      <c r="AJ626">
        <v>0</v>
      </c>
      <c r="AK626">
        <v>0</v>
      </c>
      <c r="AL626">
        <v>0</v>
      </c>
      <c r="AM626">
        <f t="shared" ref="AM626:AM627" si="365">SUM($AJ626+$AK626+$AL626)</f>
        <v>0</v>
      </c>
      <c r="AN626" s="8">
        <f t="shared" si="339"/>
        <v>2</v>
      </c>
      <c r="AO626" s="8">
        <f t="shared" si="338"/>
        <v>0</v>
      </c>
    </row>
    <row r="627" spans="1:41" customFormat="1" x14ac:dyDescent="0.35">
      <c r="A627">
        <v>313</v>
      </c>
      <c r="B627">
        <v>710740</v>
      </c>
      <c r="C627" t="s">
        <v>326</v>
      </c>
      <c r="D627" t="s">
        <v>1158</v>
      </c>
      <c r="E627" t="s">
        <v>1562</v>
      </c>
      <c r="F627" s="10">
        <v>40879</v>
      </c>
      <c r="G627">
        <v>0</v>
      </c>
      <c r="H627">
        <v>0</v>
      </c>
      <c r="I627">
        <v>740</v>
      </c>
      <c r="J627">
        <v>710</v>
      </c>
      <c r="K627">
        <v>0</v>
      </c>
      <c r="L627">
        <v>0</v>
      </c>
      <c r="M627">
        <v>0</v>
      </c>
      <c r="N627">
        <v>0</v>
      </c>
      <c r="O627">
        <v>0</v>
      </c>
      <c r="P627">
        <v>0</v>
      </c>
      <c r="Q627">
        <v>0</v>
      </c>
      <c r="R627">
        <v>0</v>
      </c>
      <c r="S627">
        <v>0</v>
      </c>
      <c r="T627">
        <f t="shared" si="362"/>
        <v>0</v>
      </c>
      <c r="U627">
        <v>0</v>
      </c>
      <c r="V627">
        <v>18</v>
      </c>
      <c r="W627">
        <v>1</v>
      </c>
      <c r="X627">
        <v>0</v>
      </c>
      <c r="Y627">
        <v>4.2</v>
      </c>
      <c r="Z627">
        <v>0</v>
      </c>
      <c r="AA627">
        <v>1</v>
      </c>
      <c r="AB627">
        <v>0</v>
      </c>
      <c r="AC627">
        <v>0</v>
      </c>
      <c r="AD627">
        <v>17.399999999999999</v>
      </c>
      <c r="AE627">
        <v>1</v>
      </c>
      <c r="AF627">
        <v>0</v>
      </c>
      <c r="AG627">
        <v>0</v>
      </c>
      <c r="AH627">
        <v>0</v>
      </c>
      <c r="AI627">
        <f t="shared" si="364"/>
        <v>0</v>
      </c>
      <c r="AJ627">
        <v>0</v>
      </c>
      <c r="AK627">
        <v>0</v>
      </c>
      <c r="AL627">
        <v>0</v>
      </c>
      <c r="AM627">
        <f t="shared" si="365"/>
        <v>0</v>
      </c>
      <c r="AN627" s="8">
        <f t="shared" si="339"/>
        <v>2</v>
      </c>
      <c r="AO627" s="8">
        <f t="shared" si="338"/>
        <v>1</v>
      </c>
    </row>
    <row r="628" spans="1:41" ht="12.75" customHeight="1" x14ac:dyDescent="0.35">
      <c r="A628" s="6">
        <v>314</v>
      </c>
      <c r="B628" s="6">
        <v>710740</v>
      </c>
      <c r="C628" s="6" t="s">
        <v>326</v>
      </c>
      <c r="D628" s="6" t="s">
        <v>1158</v>
      </c>
      <c r="E628" s="6" t="s">
        <v>1163</v>
      </c>
      <c r="F628" s="9">
        <v>38358.01</v>
      </c>
      <c r="G628" s="6">
        <v>2</v>
      </c>
      <c r="H628" s="6">
        <v>2</v>
      </c>
      <c r="I628" s="6">
        <v>710</v>
      </c>
      <c r="J628" s="6">
        <v>740</v>
      </c>
      <c r="K628" s="6">
        <v>4</v>
      </c>
      <c r="L628" s="6">
        <v>1</v>
      </c>
      <c r="M628" s="6">
        <v>0</v>
      </c>
      <c r="N628" s="6">
        <v>0</v>
      </c>
      <c r="O628" s="6">
        <v>1</v>
      </c>
      <c r="P628" s="6">
        <v>2</v>
      </c>
      <c r="Q628">
        <v>0</v>
      </c>
      <c r="R628">
        <v>6</v>
      </c>
      <c r="S628">
        <v>5</v>
      </c>
      <c r="T628">
        <v>2</v>
      </c>
      <c r="U628">
        <v>0</v>
      </c>
      <c r="V628">
        <v>18</v>
      </c>
      <c r="W628">
        <v>1</v>
      </c>
      <c r="X628">
        <v>0</v>
      </c>
      <c r="Y628">
        <v>0</v>
      </c>
      <c r="Z628">
        <v>0</v>
      </c>
      <c r="AA628">
        <f t="shared" ref="AA628:AA636" si="366">SUM($X628+$Y628+$Z628)</f>
        <v>0</v>
      </c>
      <c r="AB628">
        <v>16.399999999999999</v>
      </c>
      <c r="AC628">
        <v>0</v>
      </c>
      <c r="AD628">
        <v>0</v>
      </c>
      <c r="AE628">
        <v>1</v>
      </c>
      <c r="AF628">
        <v>0</v>
      </c>
      <c r="AG628">
        <v>0</v>
      </c>
      <c r="AH628">
        <v>0</v>
      </c>
      <c r="AI628">
        <f t="shared" si="364"/>
        <v>0</v>
      </c>
      <c r="AJ628">
        <v>0</v>
      </c>
      <c r="AK628">
        <v>0</v>
      </c>
      <c r="AL628">
        <v>18.3</v>
      </c>
      <c r="AM628">
        <v>1</v>
      </c>
      <c r="AN628" s="8">
        <f t="shared" si="339"/>
        <v>3</v>
      </c>
      <c r="AO628" s="8">
        <f t="shared" si="338"/>
        <v>2</v>
      </c>
    </row>
    <row r="629" spans="1:41" customFormat="1" x14ac:dyDescent="0.35">
      <c r="A629">
        <v>314</v>
      </c>
      <c r="B629">
        <v>710740</v>
      </c>
      <c r="C629" t="s">
        <v>326</v>
      </c>
      <c r="D629" t="s">
        <v>1158</v>
      </c>
      <c r="E629" t="s">
        <v>1562</v>
      </c>
      <c r="F629" s="10">
        <v>41184</v>
      </c>
      <c r="G629">
        <v>0</v>
      </c>
      <c r="H629">
        <v>0</v>
      </c>
      <c r="I629">
        <v>740</v>
      </c>
      <c r="J629">
        <v>710</v>
      </c>
      <c r="K629">
        <v>0</v>
      </c>
      <c r="L629">
        <v>0</v>
      </c>
      <c r="M629">
        <v>0</v>
      </c>
      <c r="N629">
        <v>0</v>
      </c>
      <c r="O629">
        <v>0</v>
      </c>
      <c r="P629">
        <v>0</v>
      </c>
      <c r="Q629">
        <v>0</v>
      </c>
      <c r="R629">
        <v>6</v>
      </c>
      <c r="S629">
        <v>5</v>
      </c>
      <c r="T629">
        <v>2</v>
      </c>
      <c r="U629">
        <v>17</v>
      </c>
      <c r="V629">
        <v>18</v>
      </c>
      <c r="W629">
        <v>2</v>
      </c>
      <c r="X629">
        <v>0</v>
      </c>
      <c r="Y629">
        <v>0</v>
      </c>
      <c r="Z629">
        <v>0</v>
      </c>
      <c r="AA629">
        <f t="shared" si="366"/>
        <v>0</v>
      </c>
      <c r="AB629">
        <v>0</v>
      </c>
      <c r="AC629">
        <v>0</v>
      </c>
      <c r="AD629">
        <v>17.399999999999999</v>
      </c>
      <c r="AE629">
        <v>1</v>
      </c>
      <c r="AF629">
        <v>3</v>
      </c>
      <c r="AG629">
        <v>0</v>
      </c>
      <c r="AH629">
        <v>0.1</v>
      </c>
      <c r="AI629">
        <v>2</v>
      </c>
      <c r="AJ629">
        <v>0</v>
      </c>
      <c r="AK629">
        <v>0</v>
      </c>
      <c r="AL629">
        <v>0</v>
      </c>
      <c r="AM629">
        <f t="shared" ref="AM629:AM630" si="367">SUM($AJ629+$AK629+$AL629)</f>
        <v>0</v>
      </c>
      <c r="AN629" s="8">
        <f t="shared" si="339"/>
        <v>3</v>
      </c>
      <c r="AO629" s="8">
        <f t="shared" si="338"/>
        <v>4</v>
      </c>
    </row>
    <row r="630" spans="1:41" ht="12.75" customHeight="1" x14ac:dyDescent="0.35">
      <c r="A630" s="6">
        <v>315</v>
      </c>
      <c r="B630" s="6">
        <v>710740</v>
      </c>
      <c r="C630" s="6" t="s">
        <v>326</v>
      </c>
      <c r="D630" s="6" t="s">
        <v>1158</v>
      </c>
      <c r="E630" s="6" t="s">
        <v>1167</v>
      </c>
      <c r="F630" s="9">
        <v>39692.03</v>
      </c>
      <c r="G630" s="6">
        <v>3</v>
      </c>
      <c r="H630" s="6">
        <v>2</v>
      </c>
      <c r="I630" s="6">
        <v>710</v>
      </c>
      <c r="J630" s="6">
        <v>740</v>
      </c>
      <c r="K630" s="6">
        <v>2</v>
      </c>
      <c r="L630" s="6">
        <v>0</v>
      </c>
      <c r="M630" s="6">
        <v>1</v>
      </c>
      <c r="N630" s="6">
        <v>0</v>
      </c>
      <c r="O630" s="6">
        <v>2</v>
      </c>
      <c r="P630" s="6">
        <v>4</v>
      </c>
      <c r="Q630">
        <v>0</v>
      </c>
      <c r="R630">
        <v>0</v>
      </c>
      <c r="S630">
        <v>0</v>
      </c>
      <c r="T630">
        <f t="shared" ref="T630" si="368">SUM($R630+$S630)</f>
        <v>0</v>
      </c>
      <c r="U630">
        <v>0</v>
      </c>
      <c r="V630">
        <v>18</v>
      </c>
      <c r="W630">
        <v>1</v>
      </c>
      <c r="X630">
        <v>0</v>
      </c>
      <c r="Y630">
        <v>0</v>
      </c>
      <c r="Z630">
        <v>0</v>
      </c>
      <c r="AA630">
        <f t="shared" si="366"/>
        <v>0</v>
      </c>
      <c r="AB630">
        <v>0</v>
      </c>
      <c r="AC630">
        <v>0</v>
      </c>
      <c r="AD630">
        <v>0</v>
      </c>
      <c r="AE630">
        <f t="shared" ref="AE630" si="369">SUM($AB630+$AC630+$AD630)</f>
        <v>0</v>
      </c>
      <c r="AF630">
        <v>0</v>
      </c>
      <c r="AG630">
        <v>0</v>
      </c>
      <c r="AH630">
        <v>0</v>
      </c>
      <c r="AI630">
        <f t="shared" ref="AI630:AI635" si="370">SUM($AF630+$AG630+$AH630)</f>
        <v>0</v>
      </c>
      <c r="AJ630">
        <v>0</v>
      </c>
      <c r="AK630">
        <v>0</v>
      </c>
      <c r="AL630">
        <v>0</v>
      </c>
      <c r="AM630">
        <f t="shared" si="367"/>
        <v>0</v>
      </c>
      <c r="AN630" s="8">
        <f t="shared" si="339"/>
        <v>1</v>
      </c>
      <c r="AO630" s="8">
        <f t="shared" si="338"/>
        <v>0</v>
      </c>
    </row>
    <row r="631" spans="1:41" customFormat="1" x14ac:dyDescent="0.35">
      <c r="A631">
        <v>315</v>
      </c>
      <c r="B631">
        <v>710740</v>
      </c>
      <c r="C631" t="s">
        <v>326</v>
      </c>
      <c r="D631" t="s">
        <v>1158</v>
      </c>
      <c r="E631" t="s">
        <v>1562</v>
      </c>
      <c r="F631" s="10">
        <v>41914</v>
      </c>
      <c r="G631">
        <v>0</v>
      </c>
      <c r="H631">
        <v>0</v>
      </c>
      <c r="I631">
        <v>740</v>
      </c>
      <c r="J631">
        <v>710</v>
      </c>
      <c r="K631">
        <v>0</v>
      </c>
      <c r="L631">
        <v>0</v>
      </c>
      <c r="M631">
        <v>0</v>
      </c>
      <c r="N631">
        <v>0</v>
      </c>
      <c r="O631">
        <v>0</v>
      </c>
      <c r="P631">
        <v>0</v>
      </c>
      <c r="Q631">
        <v>0</v>
      </c>
      <c r="R631">
        <v>6</v>
      </c>
      <c r="S631">
        <v>0</v>
      </c>
      <c r="T631">
        <v>1</v>
      </c>
      <c r="U631">
        <v>17</v>
      </c>
      <c r="V631">
        <v>18</v>
      </c>
      <c r="W631">
        <v>2</v>
      </c>
      <c r="X631">
        <v>0</v>
      </c>
      <c r="Y631">
        <v>0</v>
      </c>
      <c r="Z631">
        <v>0</v>
      </c>
      <c r="AA631">
        <f t="shared" si="366"/>
        <v>0</v>
      </c>
      <c r="AB631">
        <v>0</v>
      </c>
      <c r="AC631">
        <v>0</v>
      </c>
      <c r="AD631">
        <v>17.399999999999999</v>
      </c>
      <c r="AE631">
        <v>1</v>
      </c>
      <c r="AF631">
        <v>0</v>
      </c>
      <c r="AG631">
        <v>0</v>
      </c>
      <c r="AH631">
        <v>0</v>
      </c>
      <c r="AI631">
        <f t="shared" si="370"/>
        <v>0</v>
      </c>
      <c r="AJ631">
        <v>0</v>
      </c>
      <c r="AK631">
        <v>0</v>
      </c>
      <c r="AL631">
        <v>18.3</v>
      </c>
      <c r="AM631">
        <v>1</v>
      </c>
      <c r="AN631" s="8">
        <f t="shared" si="339"/>
        <v>4</v>
      </c>
      <c r="AO631" s="8">
        <f t="shared" si="338"/>
        <v>1</v>
      </c>
    </row>
    <row r="632" spans="1:41" ht="12.75" customHeight="1" x14ac:dyDescent="0.35">
      <c r="A632" s="6">
        <v>316</v>
      </c>
      <c r="B632" s="6">
        <v>710740</v>
      </c>
      <c r="C632" s="6" t="s">
        <v>326</v>
      </c>
      <c r="D632" s="6" t="s">
        <v>1158</v>
      </c>
      <c r="E632" s="6" t="s">
        <v>1170</v>
      </c>
      <c r="F632" s="9">
        <v>40787</v>
      </c>
      <c r="G632" s="6">
        <v>3</v>
      </c>
      <c r="H632" s="6">
        <v>2</v>
      </c>
      <c r="I632" s="6">
        <v>710</v>
      </c>
      <c r="J632" s="6">
        <v>740</v>
      </c>
      <c r="K632" s="6">
        <v>2</v>
      </c>
      <c r="L632" s="6">
        <v>0</v>
      </c>
      <c r="M632" s="6">
        <v>0</v>
      </c>
      <c r="N632" s="6">
        <v>0</v>
      </c>
      <c r="O632" s="6">
        <v>2</v>
      </c>
      <c r="P632" s="6">
        <v>3</v>
      </c>
      <c r="Q632">
        <v>0</v>
      </c>
      <c r="R632">
        <v>6</v>
      </c>
      <c r="S632">
        <v>0</v>
      </c>
      <c r="T632">
        <v>1</v>
      </c>
      <c r="U632">
        <v>17</v>
      </c>
      <c r="V632">
        <v>18</v>
      </c>
      <c r="W632">
        <v>2</v>
      </c>
      <c r="X632">
        <v>0</v>
      </c>
      <c r="Y632">
        <v>0</v>
      </c>
      <c r="Z632">
        <v>0</v>
      </c>
      <c r="AA632">
        <f t="shared" si="366"/>
        <v>0</v>
      </c>
      <c r="AB632">
        <v>0</v>
      </c>
      <c r="AC632">
        <v>0</v>
      </c>
      <c r="AD632">
        <v>0</v>
      </c>
      <c r="AE632">
        <f t="shared" ref="AE632:AE635" si="371">SUM($AB632+$AC632+$AD632)</f>
        <v>0</v>
      </c>
      <c r="AF632">
        <v>0</v>
      </c>
      <c r="AG632">
        <v>0</v>
      </c>
      <c r="AH632">
        <v>0</v>
      </c>
      <c r="AI632">
        <f t="shared" si="370"/>
        <v>0</v>
      </c>
      <c r="AJ632">
        <v>0</v>
      </c>
      <c r="AK632">
        <v>0</v>
      </c>
      <c r="AL632">
        <v>0</v>
      </c>
      <c r="AM632">
        <f t="shared" ref="AM632:AM643" si="372">SUM($AJ632+$AK632+$AL632)</f>
        <v>0</v>
      </c>
      <c r="AN632" s="8">
        <f t="shared" si="339"/>
        <v>2</v>
      </c>
      <c r="AO632" s="8">
        <f t="shared" si="338"/>
        <v>1</v>
      </c>
    </row>
    <row r="633" spans="1:41" customFormat="1" x14ac:dyDescent="0.35">
      <c r="A633">
        <v>316</v>
      </c>
      <c r="B633">
        <v>710740</v>
      </c>
      <c r="C633" t="s">
        <v>326</v>
      </c>
      <c r="D633" t="s">
        <v>1158</v>
      </c>
      <c r="E633" t="s">
        <v>1562</v>
      </c>
      <c r="F633" s="10">
        <v>39266</v>
      </c>
      <c r="G633">
        <v>0</v>
      </c>
      <c r="H633">
        <v>0</v>
      </c>
      <c r="I633">
        <v>740</v>
      </c>
      <c r="J633">
        <v>710</v>
      </c>
      <c r="K633">
        <v>0</v>
      </c>
      <c r="L633">
        <v>0</v>
      </c>
      <c r="M633">
        <v>0</v>
      </c>
      <c r="N633">
        <v>0</v>
      </c>
      <c r="O633">
        <v>0</v>
      </c>
      <c r="P633">
        <v>0</v>
      </c>
      <c r="Q633">
        <v>0</v>
      </c>
      <c r="R633">
        <v>6</v>
      </c>
      <c r="S633">
        <v>5</v>
      </c>
      <c r="T633">
        <v>2</v>
      </c>
      <c r="U633">
        <v>17</v>
      </c>
      <c r="V633">
        <v>0</v>
      </c>
      <c r="W633">
        <v>1</v>
      </c>
      <c r="X633">
        <v>0</v>
      </c>
      <c r="Y633">
        <v>0</v>
      </c>
      <c r="Z633">
        <v>0</v>
      </c>
      <c r="AA633">
        <f t="shared" si="366"/>
        <v>0</v>
      </c>
      <c r="AB633">
        <v>0</v>
      </c>
      <c r="AC633">
        <v>0</v>
      </c>
      <c r="AD633">
        <v>0</v>
      </c>
      <c r="AE633">
        <f t="shared" si="371"/>
        <v>0</v>
      </c>
      <c r="AF633">
        <v>0</v>
      </c>
      <c r="AG633">
        <v>0</v>
      </c>
      <c r="AH633">
        <v>0</v>
      </c>
      <c r="AI633">
        <f t="shared" si="370"/>
        <v>0</v>
      </c>
      <c r="AJ633">
        <v>0</v>
      </c>
      <c r="AK633">
        <v>0</v>
      </c>
      <c r="AL633">
        <v>0</v>
      </c>
      <c r="AM633">
        <f t="shared" si="372"/>
        <v>0</v>
      </c>
      <c r="AN633" s="8">
        <f t="shared" si="339"/>
        <v>1</v>
      </c>
      <c r="AO633" s="8">
        <f t="shared" si="338"/>
        <v>2</v>
      </c>
    </row>
    <row r="634" spans="1:41" ht="12.75" customHeight="1" x14ac:dyDescent="0.35">
      <c r="A634" s="6">
        <v>317</v>
      </c>
      <c r="B634" s="6">
        <v>710740</v>
      </c>
      <c r="C634" s="6" t="s">
        <v>326</v>
      </c>
      <c r="D634" s="6" t="s">
        <v>1158</v>
      </c>
      <c r="E634" s="6" t="s">
        <v>1175</v>
      </c>
      <c r="F634" s="9">
        <v>40841</v>
      </c>
      <c r="G634" s="6">
        <v>3</v>
      </c>
      <c r="H634" s="6">
        <v>2</v>
      </c>
      <c r="I634" s="6">
        <v>710</v>
      </c>
      <c r="J634" s="6">
        <v>740</v>
      </c>
      <c r="K634" s="6">
        <v>2</v>
      </c>
      <c r="L634" s="6">
        <v>0</v>
      </c>
      <c r="M634" s="6">
        <v>1</v>
      </c>
      <c r="N634" s="6">
        <v>0</v>
      </c>
      <c r="O634" s="6">
        <v>2</v>
      </c>
      <c r="P634" s="6">
        <v>3</v>
      </c>
      <c r="Q634">
        <v>0</v>
      </c>
      <c r="R634">
        <v>0</v>
      </c>
      <c r="S634">
        <v>0</v>
      </c>
      <c r="T634">
        <f t="shared" ref="T634" si="373">SUM($R634+$S634)</f>
        <v>0</v>
      </c>
      <c r="U634">
        <v>0</v>
      </c>
      <c r="V634">
        <v>0</v>
      </c>
      <c r="W634">
        <f t="shared" ref="W634" si="374">SUM($U634, $V634)</f>
        <v>0</v>
      </c>
      <c r="X634">
        <v>0</v>
      </c>
      <c r="Y634">
        <v>0</v>
      </c>
      <c r="Z634">
        <v>0</v>
      </c>
      <c r="AA634">
        <f t="shared" si="366"/>
        <v>0</v>
      </c>
      <c r="AB634">
        <v>0</v>
      </c>
      <c r="AC634">
        <v>0</v>
      </c>
      <c r="AD634">
        <v>0</v>
      </c>
      <c r="AE634">
        <f t="shared" si="371"/>
        <v>0</v>
      </c>
      <c r="AF634">
        <v>0</v>
      </c>
      <c r="AG634">
        <v>0</v>
      </c>
      <c r="AH634">
        <v>0</v>
      </c>
      <c r="AI634">
        <f t="shared" si="370"/>
        <v>0</v>
      </c>
      <c r="AJ634">
        <v>0</v>
      </c>
      <c r="AK634">
        <v>0</v>
      </c>
      <c r="AL634">
        <v>0</v>
      </c>
      <c r="AM634">
        <f t="shared" si="372"/>
        <v>0</v>
      </c>
      <c r="AN634" s="8">
        <f t="shared" si="339"/>
        <v>0</v>
      </c>
      <c r="AO634" s="8">
        <f t="shared" si="338"/>
        <v>0</v>
      </c>
    </row>
    <row r="635" spans="1:41" customFormat="1" x14ac:dyDescent="0.35">
      <c r="A635">
        <v>317</v>
      </c>
      <c r="B635">
        <v>710740</v>
      </c>
      <c r="C635" t="s">
        <v>326</v>
      </c>
      <c r="D635" t="s">
        <v>1158</v>
      </c>
      <c r="E635" t="s">
        <v>1562</v>
      </c>
      <c r="F635" s="10">
        <v>39296</v>
      </c>
      <c r="G635">
        <v>0</v>
      </c>
      <c r="H635">
        <v>0</v>
      </c>
      <c r="I635">
        <v>740</v>
      </c>
      <c r="J635">
        <v>710</v>
      </c>
      <c r="K635">
        <v>0</v>
      </c>
      <c r="L635">
        <v>0</v>
      </c>
      <c r="M635">
        <v>0</v>
      </c>
      <c r="N635">
        <v>0</v>
      </c>
      <c r="O635">
        <v>0</v>
      </c>
      <c r="P635">
        <v>0</v>
      </c>
      <c r="Q635">
        <v>0</v>
      </c>
      <c r="R635">
        <v>6</v>
      </c>
      <c r="S635">
        <v>5</v>
      </c>
      <c r="T635">
        <v>2</v>
      </c>
      <c r="U635">
        <v>17</v>
      </c>
      <c r="V635">
        <v>18</v>
      </c>
      <c r="W635">
        <v>2</v>
      </c>
      <c r="X635">
        <v>0</v>
      </c>
      <c r="Y635">
        <v>0</v>
      </c>
      <c r="Z635">
        <v>0</v>
      </c>
      <c r="AA635">
        <f t="shared" si="366"/>
        <v>0</v>
      </c>
      <c r="AB635">
        <v>0</v>
      </c>
      <c r="AC635">
        <v>0</v>
      </c>
      <c r="AD635">
        <v>0</v>
      </c>
      <c r="AE635">
        <f t="shared" si="371"/>
        <v>0</v>
      </c>
      <c r="AF635">
        <v>0</v>
      </c>
      <c r="AG635">
        <v>0</v>
      </c>
      <c r="AH635">
        <v>0</v>
      </c>
      <c r="AI635">
        <f t="shared" si="370"/>
        <v>0</v>
      </c>
      <c r="AJ635">
        <v>0</v>
      </c>
      <c r="AK635">
        <v>0</v>
      </c>
      <c r="AL635">
        <v>0</v>
      </c>
      <c r="AM635">
        <f t="shared" si="372"/>
        <v>0</v>
      </c>
      <c r="AN635" s="8">
        <f t="shared" si="339"/>
        <v>2</v>
      </c>
      <c r="AO635" s="8">
        <f t="shared" si="338"/>
        <v>2</v>
      </c>
    </row>
    <row r="636" spans="1:41" ht="12.75" customHeight="1" x14ac:dyDescent="0.35">
      <c r="A636" s="6">
        <v>318</v>
      </c>
      <c r="B636" s="6">
        <v>710740</v>
      </c>
      <c r="C636" s="6" t="s">
        <v>326</v>
      </c>
      <c r="D636" s="6" t="s">
        <v>1158</v>
      </c>
      <c r="E636" s="6" t="s">
        <v>1178</v>
      </c>
      <c r="F636" s="9">
        <v>41166</v>
      </c>
      <c r="G636" s="6">
        <v>2</v>
      </c>
      <c r="H636" s="6">
        <v>2</v>
      </c>
      <c r="I636" s="6">
        <v>710</v>
      </c>
      <c r="J636" s="6">
        <v>740</v>
      </c>
      <c r="K636" s="6">
        <v>4</v>
      </c>
      <c r="L636" s="6">
        <v>1</v>
      </c>
      <c r="M636" s="6">
        <v>0</v>
      </c>
      <c r="N636" s="6">
        <v>0</v>
      </c>
      <c r="O636" s="6">
        <v>1</v>
      </c>
      <c r="P636" s="6">
        <v>2</v>
      </c>
      <c r="Q636">
        <v>0</v>
      </c>
      <c r="R636">
        <v>6</v>
      </c>
      <c r="S636">
        <v>5</v>
      </c>
      <c r="T636">
        <v>2</v>
      </c>
      <c r="U636">
        <v>17</v>
      </c>
      <c r="V636">
        <v>18</v>
      </c>
      <c r="W636">
        <v>2</v>
      </c>
      <c r="X636">
        <v>0</v>
      </c>
      <c r="Y636">
        <v>0</v>
      </c>
      <c r="Z636">
        <v>0</v>
      </c>
      <c r="AA636">
        <f t="shared" si="366"/>
        <v>0</v>
      </c>
      <c r="AB636">
        <v>0</v>
      </c>
      <c r="AC636">
        <v>0</v>
      </c>
      <c r="AD636">
        <v>17.399999999999999</v>
      </c>
      <c r="AE636">
        <v>1</v>
      </c>
      <c r="AF636">
        <v>0</v>
      </c>
      <c r="AG636">
        <v>0</v>
      </c>
      <c r="AH636">
        <v>0.1</v>
      </c>
      <c r="AI636">
        <v>1</v>
      </c>
      <c r="AJ636">
        <v>0</v>
      </c>
      <c r="AK636">
        <v>0</v>
      </c>
      <c r="AL636">
        <v>0</v>
      </c>
      <c r="AM636">
        <f t="shared" si="372"/>
        <v>0</v>
      </c>
      <c r="AN636" s="8">
        <f t="shared" si="339"/>
        <v>3</v>
      </c>
      <c r="AO636" s="8">
        <f t="shared" si="338"/>
        <v>3</v>
      </c>
    </row>
    <row r="637" spans="1:41" customFormat="1" x14ac:dyDescent="0.35">
      <c r="A637">
        <v>318</v>
      </c>
      <c r="B637">
        <v>710740</v>
      </c>
      <c r="C637" t="s">
        <v>326</v>
      </c>
      <c r="D637" t="s">
        <v>1158</v>
      </c>
      <c r="E637" t="s">
        <v>1562</v>
      </c>
      <c r="F637" s="10">
        <v>40211</v>
      </c>
      <c r="G637">
        <v>0</v>
      </c>
      <c r="H637">
        <v>0</v>
      </c>
      <c r="I637">
        <v>740</v>
      </c>
      <c r="J637">
        <v>710</v>
      </c>
      <c r="K637">
        <v>0</v>
      </c>
      <c r="L637">
        <v>0</v>
      </c>
      <c r="M637">
        <v>0</v>
      </c>
      <c r="N637">
        <v>0</v>
      </c>
      <c r="O637">
        <v>0</v>
      </c>
      <c r="P637">
        <v>0</v>
      </c>
      <c r="Q637">
        <v>0</v>
      </c>
      <c r="R637">
        <v>6</v>
      </c>
      <c r="S637">
        <v>5</v>
      </c>
      <c r="T637">
        <v>2</v>
      </c>
      <c r="U637">
        <v>17</v>
      </c>
      <c r="V637">
        <v>18</v>
      </c>
      <c r="W637">
        <v>2</v>
      </c>
      <c r="X637">
        <v>4.4000000000000004</v>
      </c>
      <c r="Y637">
        <v>0</v>
      </c>
      <c r="Z637">
        <v>0</v>
      </c>
      <c r="AA637">
        <v>1</v>
      </c>
      <c r="AB637">
        <v>0</v>
      </c>
      <c r="AC637">
        <v>0</v>
      </c>
      <c r="AD637">
        <v>0</v>
      </c>
      <c r="AE637">
        <f t="shared" ref="AE637" si="375">SUM($AB637+$AC637+$AD637)</f>
        <v>0</v>
      </c>
      <c r="AF637">
        <v>0</v>
      </c>
      <c r="AG637">
        <v>0</v>
      </c>
      <c r="AH637">
        <v>0.1</v>
      </c>
      <c r="AI637">
        <v>1</v>
      </c>
      <c r="AJ637">
        <v>0</v>
      </c>
      <c r="AK637">
        <v>0</v>
      </c>
      <c r="AL637">
        <v>0</v>
      </c>
      <c r="AM637">
        <f t="shared" si="372"/>
        <v>0</v>
      </c>
      <c r="AN637" s="8">
        <f t="shared" si="339"/>
        <v>2</v>
      </c>
      <c r="AO637" s="8">
        <f t="shared" si="338"/>
        <v>4</v>
      </c>
    </row>
    <row r="638" spans="1:41" ht="12.75" customHeight="1" x14ac:dyDescent="0.35">
      <c r="A638" s="6">
        <v>319</v>
      </c>
      <c r="B638" s="6">
        <v>710740</v>
      </c>
      <c r="C638" s="6" t="s">
        <v>326</v>
      </c>
      <c r="D638" s="6" t="s">
        <v>1158</v>
      </c>
      <c r="E638" s="6" t="s">
        <v>1182</v>
      </c>
      <c r="F638" s="9">
        <v>41862.01</v>
      </c>
      <c r="G638" s="6">
        <v>3</v>
      </c>
      <c r="H638" s="6">
        <v>2</v>
      </c>
      <c r="I638" s="6">
        <v>710</v>
      </c>
      <c r="J638" s="6">
        <v>740</v>
      </c>
      <c r="K638" s="6">
        <v>1</v>
      </c>
      <c r="L638" s="6">
        <v>0</v>
      </c>
      <c r="M638" s="6">
        <v>1</v>
      </c>
      <c r="N638" s="6">
        <v>0</v>
      </c>
      <c r="O638" s="6">
        <v>2</v>
      </c>
      <c r="P638" s="6">
        <v>3</v>
      </c>
      <c r="Q638">
        <v>0</v>
      </c>
      <c r="R638">
        <v>6</v>
      </c>
      <c r="S638">
        <v>0</v>
      </c>
      <c r="T638">
        <v>1</v>
      </c>
      <c r="U638">
        <v>17</v>
      </c>
      <c r="V638">
        <v>18</v>
      </c>
      <c r="W638">
        <v>2</v>
      </c>
      <c r="X638">
        <v>0</v>
      </c>
      <c r="Y638">
        <v>0</v>
      </c>
      <c r="Z638">
        <v>0</v>
      </c>
      <c r="AA638">
        <f t="shared" ref="AA638:AA643" si="376">SUM($X638+$Y638+$Z638)</f>
        <v>0</v>
      </c>
      <c r="AB638">
        <v>0</v>
      </c>
      <c r="AC638">
        <v>0</v>
      </c>
      <c r="AD638">
        <v>17.399999999999999</v>
      </c>
      <c r="AE638">
        <v>1</v>
      </c>
      <c r="AF638">
        <v>0</v>
      </c>
      <c r="AG638">
        <v>2.8</v>
      </c>
      <c r="AH638">
        <v>0.1</v>
      </c>
      <c r="AI638">
        <v>2</v>
      </c>
      <c r="AJ638">
        <v>0</v>
      </c>
      <c r="AK638">
        <v>0</v>
      </c>
      <c r="AL638">
        <v>0</v>
      </c>
      <c r="AM638">
        <f t="shared" si="372"/>
        <v>0</v>
      </c>
      <c r="AN638" s="8">
        <f t="shared" si="339"/>
        <v>3</v>
      </c>
      <c r="AO638" s="8">
        <f t="shared" si="338"/>
        <v>3</v>
      </c>
    </row>
    <row r="639" spans="1:41" customFormat="1" x14ac:dyDescent="0.35">
      <c r="A639">
        <v>319</v>
      </c>
      <c r="B639">
        <v>710740</v>
      </c>
      <c r="C639" t="s">
        <v>326</v>
      </c>
      <c r="D639" t="s">
        <v>1158</v>
      </c>
      <c r="E639" t="s">
        <v>1562</v>
      </c>
      <c r="F639" s="10">
        <v>40300</v>
      </c>
      <c r="G639">
        <v>0</v>
      </c>
      <c r="H639">
        <v>0</v>
      </c>
      <c r="I639">
        <v>740</v>
      </c>
      <c r="J639">
        <v>710</v>
      </c>
      <c r="K639">
        <v>0</v>
      </c>
      <c r="L639">
        <v>0</v>
      </c>
      <c r="M639">
        <v>0</v>
      </c>
      <c r="N639">
        <v>0</v>
      </c>
      <c r="O639">
        <v>0</v>
      </c>
      <c r="P639">
        <v>0</v>
      </c>
      <c r="Q639">
        <v>0</v>
      </c>
      <c r="R639">
        <v>6</v>
      </c>
      <c r="S639">
        <v>5</v>
      </c>
      <c r="T639">
        <v>2</v>
      </c>
      <c r="U639">
        <v>17</v>
      </c>
      <c r="V639">
        <v>18</v>
      </c>
      <c r="W639">
        <v>2</v>
      </c>
      <c r="X639">
        <v>0</v>
      </c>
      <c r="Y639">
        <v>0</v>
      </c>
      <c r="Z639">
        <v>0</v>
      </c>
      <c r="AA639">
        <f t="shared" si="376"/>
        <v>0</v>
      </c>
      <c r="AB639">
        <v>0</v>
      </c>
      <c r="AC639">
        <v>0</v>
      </c>
      <c r="AD639">
        <v>0</v>
      </c>
      <c r="AE639">
        <f t="shared" ref="AE639:AE643" si="377">SUM($AB639+$AC639+$AD639)</f>
        <v>0</v>
      </c>
      <c r="AF639">
        <v>0</v>
      </c>
      <c r="AG639">
        <v>0</v>
      </c>
      <c r="AH639">
        <v>0.1</v>
      </c>
      <c r="AI639">
        <v>1</v>
      </c>
      <c r="AJ639">
        <v>0</v>
      </c>
      <c r="AK639">
        <v>0</v>
      </c>
      <c r="AL639">
        <v>0</v>
      </c>
      <c r="AM639">
        <f t="shared" si="372"/>
        <v>0</v>
      </c>
      <c r="AN639" s="8">
        <f t="shared" si="339"/>
        <v>2</v>
      </c>
      <c r="AO639" s="8">
        <f t="shared" si="338"/>
        <v>3</v>
      </c>
    </row>
    <row r="640" spans="1:41" ht="12.75" customHeight="1" x14ac:dyDescent="0.35">
      <c r="A640" s="6">
        <v>320</v>
      </c>
      <c r="B640" s="6">
        <v>710740</v>
      </c>
      <c r="C640" s="6" t="s">
        <v>326</v>
      </c>
      <c r="D640" s="6" t="s">
        <v>1158</v>
      </c>
      <c r="E640" s="6" t="s">
        <v>1185</v>
      </c>
      <c r="F640" s="9">
        <v>42334.03</v>
      </c>
      <c r="G640" s="6">
        <v>3</v>
      </c>
      <c r="H640" s="6">
        <v>1</v>
      </c>
      <c r="I640" s="6">
        <v>710</v>
      </c>
      <c r="J640" s="6">
        <v>740</v>
      </c>
      <c r="K640" s="6">
        <v>3</v>
      </c>
      <c r="L640" s="6">
        <v>0</v>
      </c>
      <c r="M640" s="6">
        <v>1</v>
      </c>
      <c r="N640" s="6">
        <v>0</v>
      </c>
      <c r="O640" s="6">
        <v>1</v>
      </c>
      <c r="P640" s="6">
        <v>3</v>
      </c>
      <c r="Q640">
        <v>0</v>
      </c>
      <c r="R640">
        <v>6</v>
      </c>
      <c r="S640">
        <v>5</v>
      </c>
      <c r="T640">
        <v>2</v>
      </c>
      <c r="U640">
        <v>17</v>
      </c>
      <c r="V640">
        <v>18</v>
      </c>
      <c r="W640">
        <v>2</v>
      </c>
      <c r="X640">
        <v>0</v>
      </c>
      <c r="Y640">
        <v>0</v>
      </c>
      <c r="Z640">
        <v>0</v>
      </c>
      <c r="AA640">
        <f t="shared" si="376"/>
        <v>0</v>
      </c>
      <c r="AB640">
        <v>0</v>
      </c>
      <c r="AC640">
        <v>0</v>
      </c>
      <c r="AD640">
        <v>0</v>
      </c>
      <c r="AE640">
        <f t="shared" si="377"/>
        <v>0</v>
      </c>
      <c r="AF640">
        <v>0</v>
      </c>
      <c r="AG640">
        <v>0</v>
      </c>
      <c r="AH640">
        <v>0.1</v>
      </c>
      <c r="AI640">
        <v>1</v>
      </c>
      <c r="AJ640">
        <v>0</v>
      </c>
      <c r="AK640">
        <v>0</v>
      </c>
      <c r="AL640">
        <v>0</v>
      </c>
      <c r="AM640">
        <f t="shared" si="372"/>
        <v>0</v>
      </c>
      <c r="AN640" s="8">
        <f t="shared" si="339"/>
        <v>2</v>
      </c>
      <c r="AO640" s="8">
        <f t="shared" si="338"/>
        <v>3</v>
      </c>
    </row>
    <row r="641" spans="1:41" customFormat="1" x14ac:dyDescent="0.35">
      <c r="A641">
        <v>320</v>
      </c>
      <c r="B641">
        <v>710740</v>
      </c>
      <c r="C641" t="s">
        <v>326</v>
      </c>
      <c r="D641" t="s">
        <v>1158</v>
      </c>
      <c r="E641" t="s">
        <v>1562</v>
      </c>
      <c r="F641" s="10">
        <v>40970.01</v>
      </c>
      <c r="G641">
        <v>0</v>
      </c>
      <c r="H641">
        <v>0</v>
      </c>
      <c r="I641">
        <v>740</v>
      </c>
      <c r="J641">
        <v>710</v>
      </c>
      <c r="K641">
        <v>0</v>
      </c>
      <c r="L641">
        <v>0</v>
      </c>
      <c r="M641">
        <v>0</v>
      </c>
      <c r="N641">
        <v>0</v>
      </c>
      <c r="O641">
        <v>0</v>
      </c>
      <c r="P641">
        <v>0</v>
      </c>
      <c r="Q641">
        <v>0</v>
      </c>
      <c r="R641">
        <v>0</v>
      </c>
      <c r="S641">
        <v>5</v>
      </c>
      <c r="T641">
        <v>1</v>
      </c>
      <c r="U641">
        <v>0</v>
      </c>
      <c r="V641">
        <v>18</v>
      </c>
      <c r="W641">
        <v>1</v>
      </c>
      <c r="X641">
        <v>0</v>
      </c>
      <c r="Y641">
        <v>0</v>
      </c>
      <c r="Z641">
        <v>0</v>
      </c>
      <c r="AA641">
        <f t="shared" si="376"/>
        <v>0</v>
      </c>
      <c r="AB641">
        <v>0</v>
      </c>
      <c r="AC641">
        <v>0</v>
      </c>
      <c r="AD641">
        <v>0</v>
      </c>
      <c r="AE641">
        <f t="shared" si="377"/>
        <v>0</v>
      </c>
      <c r="AF641">
        <v>0</v>
      </c>
      <c r="AG641">
        <v>0</v>
      </c>
      <c r="AH641">
        <v>0</v>
      </c>
      <c r="AI641">
        <f t="shared" ref="AI641" si="378">SUM($AF641+$AG641+$AH641)</f>
        <v>0</v>
      </c>
      <c r="AJ641">
        <v>0</v>
      </c>
      <c r="AK641">
        <v>0</v>
      </c>
      <c r="AL641">
        <v>0</v>
      </c>
      <c r="AM641">
        <f t="shared" si="372"/>
        <v>0</v>
      </c>
      <c r="AN641" s="8">
        <f t="shared" si="339"/>
        <v>1</v>
      </c>
      <c r="AO641" s="8">
        <f t="shared" si="338"/>
        <v>1</v>
      </c>
    </row>
    <row r="642" spans="1:41" ht="12.75" customHeight="1" x14ac:dyDescent="0.35">
      <c r="A642" s="6">
        <v>321</v>
      </c>
      <c r="B642" s="6">
        <v>710740</v>
      </c>
      <c r="C642" s="6" t="s">
        <v>326</v>
      </c>
      <c r="D642" s="6" t="s">
        <v>1158</v>
      </c>
      <c r="E642" s="6" t="s">
        <v>1187</v>
      </c>
      <c r="F642" s="9">
        <v>42334.04</v>
      </c>
      <c r="G642" s="6">
        <v>3</v>
      </c>
      <c r="H642" s="6">
        <v>1</v>
      </c>
      <c r="I642" s="6">
        <v>710</v>
      </c>
      <c r="J642" s="6">
        <v>740</v>
      </c>
      <c r="K642" s="6">
        <v>3</v>
      </c>
      <c r="L642" s="6">
        <v>0</v>
      </c>
      <c r="M642" s="6">
        <v>1</v>
      </c>
      <c r="N642" s="6">
        <v>0</v>
      </c>
      <c r="O642" s="6">
        <v>2</v>
      </c>
      <c r="P642" s="6">
        <v>3</v>
      </c>
      <c r="Q642">
        <v>0</v>
      </c>
      <c r="R642">
        <v>6</v>
      </c>
      <c r="S642">
        <v>5</v>
      </c>
      <c r="T642">
        <v>2</v>
      </c>
      <c r="U642">
        <v>17</v>
      </c>
      <c r="V642">
        <v>18</v>
      </c>
      <c r="W642">
        <v>2</v>
      </c>
      <c r="X642">
        <v>0</v>
      </c>
      <c r="Y642">
        <v>0</v>
      </c>
      <c r="Z642">
        <v>0</v>
      </c>
      <c r="AA642">
        <f t="shared" si="376"/>
        <v>0</v>
      </c>
      <c r="AB642">
        <v>0</v>
      </c>
      <c r="AC642">
        <v>0</v>
      </c>
      <c r="AD642">
        <v>0</v>
      </c>
      <c r="AE642">
        <f t="shared" si="377"/>
        <v>0</v>
      </c>
      <c r="AF642">
        <v>0</v>
      </c>
      <c r="AG642">
        <v>0</v>
      </c>
      <c r="AH642">
        <v>0.1</v>
      </c>
      <c r="AI642">
        <v>1</v>
      </c>
      <c r="AJ642">
        <v>0</v>
      </c>
      <c r="AK642">
        <v>0</v>
      </c>
      <c r="AL642">
        <v>0</v>
      </c>
      <c r="AM642">
        <f t="shared" si="372"/>
        <v>0</v>
      </c>
      <c r="AN642" s="8">
        <f t="shared" si="339"/>
        <v>2</v>
      </c>
      <c r="AO642" s="8">
        <f t="shared" si="338"/>
        <v>3</v>
      </c>
    </row>
    <row r="643" spans="1:41" customFormat="1" x14ac:dyDescent="0.35">
      <c r="A643">
        <v>321</v>
      </c>
      <c r="B643">
        <v>710740</v>
      </c>
      <c r="C643" t="s">
        <v>326</v>
      </c>
      <c r="D643" t="s">
        <v>1158</v>
      </c>
      <c r="E643" t="s">
        <v>1562</v>
      </c>
      <c r="F643" s="10">
        <v>40970</v>
      </c>
      <c r="G643">
        <v>0</v>
      </c>
      <c r="H643">
        <v>0</v>
      </c>
      <c r="I643">
        <v>740</v>
      </c>
      <c r="J643">
        <v>710</v>
      </c>
      <c r="K643">
        <v>0</v>
      </c>
      <c r="L643">
        <v>0</v>
      </c>
      <c r="M643">
        <v>0</v>
      </c>
      <c r="N643">
        <v>0</v>
      </c>
      <c r="O643">
        <v>0</v>
      </c>
      <c r="P643">
        <v>0</v>
      </c>
      <c r="Q643">
        <v>0</v>
      </c>
      <c r="R643">
        <v>0</v>
      </c>
      <c r="S643">
        <v>5</v>
      </c>
      <c r="T643">
        <v>1</v>
      </c>
      <c r="U643">
        <v>0</v>
      </c>
      <c r="V643">
        <v>18</v>
      </c>
      <c r="W643">
        <v>1</v>
      </c>
      <c r="X643">
        <v>0</v>
      </c>
      <c r="Y643">
        <v>0</v>
      </c>
      <c r="Z643">
        <v>0</v>
      </c>
      <c r="AA643">
        <f t="shared" si="376"/>
        <v>0</v>
      </c>
      <c r="AB643">
        <v>0</v>
      </c>
      <c r="AC643">
        <v>0</v>
      </c>
      <c r="AD643">
        <v>0</v>
      </c>
      <c r="AE643">
        <f t="shared" si="377"/>
        <v>0</v>
      </c>
      <c r="AF643">
        <v>0</v>
      </c>
      <c r="AG643">
        <v>0</v>
      </c>
      <c r="AH643">
        <v>0</v>
      </c>
      <c r="AI643">
        <f t="shared" ref="AI643" si="379">SUM($AF643+$AG643+$AH643)</f>
        <v>0</v>
      </c>
      <c r="AJ643">
        <v>0</v>
      </c>
      <c r="AK643">
        <v>0</v>
      </c>
      <c r="AL643">
        <v>0</v>
      </c>
      <c r="AM643">
        <f t="shared" si="372"/>
        <v>0</v>
      </c>
      <c r="AN643" s="8">
        <f t="shared" si="339"/>
        <v>1</v>
      </c>
      <c r="AO643" s="8">
        <f t="shared" ref="AO643:AO706" si="380">SUM($T643+$AA643+$AI643)</f>
        <v>1</v>
      </c>
    </row>
    <row r="644" spans="1:41" ht="12.75" customHeight="1" x14ac:dyDescent="0.35">
      <c r="A644" s="6">
        <v>322</v>
      </c>
      <c r="B644" s="6">
        <v>710740</v>
      </c>
      <c r="C644" t="s">
        <v>326</v>
      </c>
      <c r="D644" t="s">
        <v>1158</v>
      </c>
      <c r="E644" s="6" t="s">
        <v>1188</v>
      </c>
      <c r="F644" s="9">
        <v>42736</v>
      </c>
      <c r="G644" s="6">
        <v>3</v>
      </c>
      <c r="H644" s="6">
        <v>1</v>
      </c>
      <c r="I644" s="6">
        <v>710</v>
      </c>
      <c r="J644" s="6">
        <v>740</v>
      </c>
      <c r="K644" s="6">
        <v>3</v>
      </c>
      <c r="L644" s="6">
        <v>0</v>
      </c>
      <c r="M644" s="6">
        <v>1</v>
      </c>
      <c r="N644" s="6">
        <v>0</v>
      </c>
      <c r="O644" s="6">
        <v>2</v>
      </c>
      <c r="P644" s="6">
        <v>4</v>
      </c>
      <c r="Q644">
        <v>0</v>
      </c>
      <c r="R644" s="6">
        <v>6</v>
      </c>
      <c r="S644" s="6">
        <v>0</v>
      </c>
      <c r="T644" s="6">
        <v>1</v>
      </c>
      <c r="U644" s="6">
        <v>0</v>
      </c>
      <c r="V644" s="6">
        <v>0</v>
      </c>
      <c r="W644" s="6">
        <v>0</v>
      </c>
      <c r="X644" s="6">
        <v>0</v>
      </c>
      <c r="Y644" s="6">
        <v>0</v>
      </c>
      <c r="Z644" s="6">
        <v>0</v>
      </c>
      <c r="AA644" s="6">
        <v>0</v>
      </c>
      <c r="AB644" s="6">
        <v>0</v>
      </c>
      <c r="AC644" s="6">
        <v>0</v>
      </c>
      <c r="AD644" s="6">
        <v>0</v>
      </c>
      <c r="AE644" s="6">
        <v>0</v>
      </c>
      <c r="AF644" s="6">
        <v>0</v>
      </c>
      <c r="AG644" s="6">
        <v>2.8</v>
      </c>
      <c r="AH644" s="6">
        <v>0</v>
      </c>
      <c r="AI644" s="6">
        <v>1</v>
      </c>
      <c r="AJ644" s="6">
        <v>0</v>
      </c>
      <c r="AK644" s="6">
        <v>0</v>
      </c>
      <c r="AL644" s="6">
        <v>0</v>
      </c>
      <c r="AM644" s="6">
        <v>0</v>
      </c>
      <c r="AN644" s="8">
        <f t="shared" ref="AN644:AN707" si="381">SUM($W644,$AE644,$AM644)</f>
        <v>0</v>
      </c>
      <c r="AO644" s="8">
        <f t="shared" si="380"/>
        <v>2</v>
      </c>
    </row>
    <row r="645" spans="1:41" ht="12.75" customHeight="1" x14ac:dyDescent="0.35">
      <c r="A645" s="6">
        <v>322</v>
      </c>
      <c r="B645">
        <v>710740</v>
      </c>
      <c r="C645" t="s">
        <v>326</v>
      </c>
      <c r="D645" t="s">
        <v>1158</v>
      </c>
      <c r="F645" s="9">
        <v>42737</v>
      </c>
      <c r="G645">
        <v>0</v>
      </c>
      <c r="H645">
        <v>0</v>
      </c>
      <c r="I645">
        <v>740</v>
      </c>
      <c r="J645">
        <v>710</v>
      </c>
      <c r="K645">
        <v>0</v>
      </c>
      <c r="L645">
        <v>0</v>
      </c>
      <c r="M645">
        <v>0</v>
      </c>
      <c r="N645">
        <v>0</v>
      </c>
      <c r="O645">
        <v>0</v>
      </c>
      <c r="P645">
        <v>0</v>
      </c>
      <c r="Q645">
        <v>0</v>
      </c>
      <c r="R645" s="6">
        <v>0</v>
      </c>
      <c r="S645" s="6">
        <v>5</v>
      </c>
      <c r="T645" s="6">
        <v>1</v>
      </c>
      <c r="U645" s="6">
        <v>0</v>
      </c>
      <c r="V645" s="6">
        <v>18</v>
      </c>
      <c r="W645" s="6">
        <v>1</v>
      </c>
      <c r="X645" s="6">
        <v>0</v>
      </c>
      <c r="Y645" s="6">
        <v>0</v>
      </c>
      <c r="Z645" s="6">
        <v>0</v>
      </c>
      <c r="AA645" s="6">
        <v>0</v>
      </c>
      <c r="AB645" s="6">
        <v>0</v>
      </c>
      <c r="AC645" s="6">
        <v>0</v>
      </c>
      <c r="AD645" s="6">
        <v>0</v>
      </c>
      <c r="AE645" s="6">
        <v>0</v>
      </c>
      <c r="AF645" s="6">
        <v>0</v>
      </c>
      <c r="AG645" s="6">
        <v>0</v>
      </c>
      <c r="AH645" s="6">
        <v>0.1</v>
      </c>
      <c r="AI645" s="6">
        <v>1</v>
      </c>
      <c r="AJ645" s="6">
        <v>0</v>
      </c>
      <c r="AK645" s="6">
        <v>0</v>
      </c>
      <c r="AL645" s="6">
        <v>0</v>
      </c>
      <c r="AM645" s="6">
        <v>0</v>
      </c>
      <c r="AN645" s="8">
        <f t="shared" si="381"/>
        <v>1</v>
      </c>
      <c r="AO645" s="8">
        <f t="shared" si="380"/>
        <v>2</v>
      </c>
    </row>
    <row r="646" spans="1:41" ht="12.75" customHeight="1" x14ac:dyDescent="0.35">
      <c r="A646" s="6">
        <v>323</v>
      </c>
      <c r="B646" s="6">
        <v>710740</v>
      </c>
      <c r="C646" t="s">
        <v>326</v>
      </c>
      <c r="D646" t="s">
        <v>1158</v>
      </c>
      <c r="E646" s="6" t="s">
        <v>1191</v>
      </c>
      <c r="F646" s="9">
        <v>42979</v>
      </c>
      <c r="G646" s="6">
        <v>3</v>
      </c>
      <c r="H646" s="6">
        <v>3</v>
      </c>
      <c r="I646" s="6">
        <v>710</v>
      </c>
      <c r="J646" s="6">
        <v>740</v>
      </c>
      <c r="K646" s="6">
        <v>2</v>
      </c>
      <c r="L646" s="6">
        <v>0</v>
      </c>
      <c r="M646" s="6">
        <v>1</v>
      </c>
      <c r="N646" s="6">
        <v>0</v>
      </c>
      <c r="O646" s="6">
        <v>2</v>
      </c>
      <c r="P646" s="6">
        <v>3</v>
      </c>
      <c r="Q646">
        <v>0</v>
      </c>
      <c r="R646" s="6">
        <v>0</v>
      </c>
      <c r="S646" s="6">
        <v>5</v>
      </c>
      <c r="T646" s="6">
        <v>1</v>
      </c>
      <c r="U646" s="6">
        <v>0</v>
      </c>
      <c r="V646" s="6">
        <v>0</v>
      </c>
      <c r="W646" s="6">
        <v>0</v>
      </c>
      <c r="X646" s="6">
        <v>0</v>
      </c>
      <c r="Y646" s="6">
        <v>0</v>
      </c>
      <c r="Z646" s="6">
        <v>0</v>
      </c>
      <c r="AA646" s="6">
        <v>0</v>
      </c>
      <c r="AB646" s="6">
        <v>0</v>
      </c>
      <c r="AC646" s="6">
        <v>0</v>
      </c>
      <c r="AD646" s="6">
        <v>0</v>
      </c>
      <c r="AE646" s="6">
        <v>0</v>
      </c>
      <c r="AF646" s="6">
        <v>0</v>
      </c>
      <c r="AG646" s="6">
        <v>0</v>
      </c>
      <c r="AH646" s="6">
        <v>0</v>
      </c>
      <c r="AI646" s="6">
        <v>0</v>
      </c>
      <c r="AJ646" s="6">
        <v>0</v>
      </c>
      <c r="AK646" s="6">
        <v>0</v>
      </c>
      <c r="AL646" s="6">
        <v>0</v>
      </c>
      <c r="AM646" s="6">
        <v>0</v>
      </c>
      <c r="AN646" s="8">
        <f t="shared" si="381"/>
        <v>0</v>
      </c>
      <c r="AO646" s="8">
        <f t="shared" si="380"/>
        <v>1</v>
      </c>
    </row>
    <row r="647" spans="1:41" ht="12.75" customHeight="1" x14ac:dyDescent="0.35">
      <c r="A647" s="6">
        <v>323</v>
      </c>
      <c r="B647">
        <v>710740</v>
      </c>
      <c r="C647" t="s">
        <v>326</v>
      </c>
      <c r="D647" t="s">
        <v>1158</v>
      </c>
      <c r="F647" s="9">
        <v>42980</v>
      </c>
      <c r="G647">
        <v>0</v>
      </c>
      <c r="H647">
        <v>0</v>
      </c>
      <c r="I647">
        <v>740</v>
      </c>
      <c r="J647">
        <v>710</v>
      </c>
      <c r="K647">
        <v>0</v>
      </c>
      <c r="L647">
        <v>0</v>
      </c>
      <c r="M647">
        <v>0</v>
      </c>
      <c r="N647">
        <v>0</v>
      </c>
      <c r="O647">
        <v>0</v>
      </c>
      <c r="P647">
        <v>0</v>
      </c>
      <c r="Q647">
        <v>0</v>
      </c>
      <c r="R647" s="6">
        <v>0</v>
      </c>
      <c r="S647" s="6">
        <v>5</v>
      </c>
      <c r="T647" s="6">
        <v>1</v>
      </c>
      <c r="U647" s="6">
        <v>0</v>
      </c>
      <c r="V647" s="6">
        <v>0</v>
      </c>
      <c r="W647" s="6">
        <v>0</v>
      </c>
      <c r="X647" s="6">
        <v>0</v>
      </c>
      <c r="Y647" s="6">
        <v>0</v>
      </c>
      <c r="Z647" s="6">
        <v>2</v>
      </c>
      <c r="AA647" s="6">
        <v>1</v>
      </c>
      <c r="AB647" s="6">
        <v>0</v>
      </c>
      <c r="AC647" s="6">
        <v>0</v>
      </c>
      <c r="AD647" s="6">
        <v>0</v>
      </c>
      <c r="AE647" s="6">
        <v>0</v>
      </c>
      <c r="AF647" s="6">
        <v>0</v>
      </c>
      <c r="AG647" s="6">
        <v>0</v>
      </c>
      <c r="AH647" s="6">
        <v>0</v>
      </c>
      <c r="AI647" s="6">
        <v>0</v>
      </c>
      <c r="AJ647" s="6">
        <v>0</v>
      </c>
      <c r="AK647" s="6">
        <v>0</v>
      </c>
      <c r="AL647" s="6">
        <v>0</v>
      </c>
      <c r="AM647" s="6">
        <v>0</v>
      </c>
      <c r="AN647" s="8">
        <f t="shared" si="381"/>
        <v>0</v>
      </c>
      <c r="AO647" s="8">
        <f t="shared" si="380"/>
        <v>2</v>
      </c>
    </row>
    <row r="648" spans="1:41" ht="12.75" customHeight="1" x14ac:dyDescent="0.35">
      <c r="A648" s="6">
        <v>324</v>
      </c>
      <c r="B648" s="6">
        <v>710740</v>
      </c>
      <c r="C648" t="s">
        <v>326</v>
      </c>
      <c r="D648" t="s">
        <v>1158</v>
      </c>
      <c r="E648" s="6" t="s">
        <v>1195</v>
      </c>
      <c r="F648" s="9">
        <v>43739</v>
      </c>
      <c r="G648" s="6">
        <v>4.2</v>
      </c>
      <c r="H648" s="6">
        <v>1</v>
      </c>
      <c r="I648" s="6">
        <v>710</v>
      </c>
      <c r="J648" s="6">
        <v>740</v>
      </c>
      <c r="K648" s="6">
        <v>3</v>
      </c>
      <c r="L648" s="6">
        <v>0</v>
      </c>
      <c r="M648" s="6">
        <v>1</v>
      </c>
      <c r="N648" s="6">
        <v>0</v>
      </c>
      <c r="O648" s="6">
        <v>2</v>
      </c>
      <c r="P648" s="6">
        <v>4</v>
      </c>
      <c r="Q648">
        <v>0</v>
      </c>
      <c r="R648" s="6">
        <v>0</v>
      </c>
      <c r="S648" s="6">
        <v>5</v>
      </c>
      <c r="T648" s="6">
        <v>1</v>
      </c>
      <c r="U648" s="6">
        <v>17</v>
      </c>
      <c r="V648" s="6">
        <v>0</v>
      </c>
      <c r="W648" s="6">
        <v>1</v>
      </c>
      <c r="X648" s="6">
        <v>0</v>
      </c>
      <c r="Y648" s="6">
        <v>0</v>
      </c>
      <c r="Z648" s="6">
        <v>0</v>
      </c>
      <c r="AA648" s="6">
        <v>0</v>
      </c>
      <c r="AB648" s="6">
        <v>0</v>
      </c>
      <c r="AC648" s="6">
        <v>0</v>
      </c>
      <c r="AD648" s="6">
        <v>0</v>
      </c>
      <c r="AE648" s="6">
        <v>0</v>
      </c>
      <c r="AF648" s="6">
        <v>0</v>
      </c>
      <c r="AG648" s="6">
        <v>0</v>
      </c>
      <c r="AH648" s="6">
        <v>0</v>
      </c>
      <c r="AI648" s="6">
        <v>0</v>
      </c>
      <c r="AJ648" s="6">
        <v>0</v>
      </c>
      <c r="AK648" s="6">
        <v>0</v>
      </c>
      <c r="AL648" s="6">
        <v>0</v>
      </c>
      <c r="AM648" s="6">
        <v>0</v>
      </c>
      <c r="AN648" s="8">
        <f t="shared" si="381"/>
        <v>1</v>
      </c>
      <c r="AO648" s="8">
        <f t="shared" si="380"/>
        <v>1</v>
      </c>
    </row>
    <row r="649" spans="1:41" ht="12.75" customHeight="1" x14ac:dyDescent="0.35">
      <c r="A649" s="6">
        <v>324</v>
      </c>
      <c r="B649">
        <v>710740</v>
      </c>
      <c r="C649" t="s">
        <v>326</v>
      </c>
      <c r="D649" t="s">
        <v>1158</v>
      </c>
      <c r="F649" s="9">
        <v>43740</v>
      </c>
      <c r="G649">
        <v>0</v>
      </c>
      <c r="H649">
        <v>0</v>
      </c>
      <c r="I649">
        <v>740</v>
      </c>
      <c r="J649">
        <v>710</v>
      </c>
      <c r="K649">
        <v>0</v>
      </c>
      <c r="L649">
        <v>0</v>
      </c>
      <c r="M649">
        <v>0</v>
      </c>
      <c r="N649">
        <v>0</v>
      </c>
      <c r="O649">
        <v>0</v>
      </c>
      <c r="P649">
        <v>0</v>
      </c>
      <c r="Q649">
        <v>0</v>
      </c>
      <c r="R649" s="6">
        <v>0</v>
      </c>
      <c r="S649" s="6">
        <v>5</v>
      </c>
      <c r="T649" s="6">
        <v>1</v>
      </c>
      <c r="U649" s="6">
        <v>17</v>
      </c>
      <c r="V649" s="6">
        <v>0</v>
      </c>
      <c r="W649" s="6">
        <v>1</v>
      </c>
      <c r="X649" s="6">
        <v>0</v>
      </c>
      <c r="Y649" s="6">
        <v>0</v>
      </c>
      <c r="Z649" s="6">
        <v>0</v>
      </c>
      <c r="AA649" s="6">
        <v>0</v>
      </c>
      <c r="AB649" s="6">
        <v>0</v>
      </c>
      <c r="AC649" s="6">
        <v>0</v>
      </c>
      <c r="AD649" s="6">
        <v>0</v>
      </c>
      <c r="AE649" s="6">
        <v>0</v>
      </c>
      <c r="AF649" s="6">
        <v>0</v>
      </c>
      <c r="AG649" s="6">
        <v>0</v>
      </c>
      <c r="AH649" s="6">
        <v>0.1</v>
      </c>
      <c r="AI649" s="6">
        <v>1</v>
      </c>
      <c r="AJ649" s="6">
        <v>0</v>
      </c>
      <c r="AK649" s="6">
        <v>0</v>
      </c>
      <c r="AL649" s="6">
        <v>0</v>
      </c>
      <c r="AM649" s="6">
        <v>0</v>
      </c>
      <c r="AN649" s="8">
        <f t="shared" si="381"/>
        <v>1</v>
      </c>
      <c r="AO649" s="8">
        <f t="shared" si="380"/>
        <v>2</v>
      </c>
    </row>
    <row r="650" spans="1:41" ht="12.75" customHeight="1" x14ac:dyDescent="0.35">
      <c r="A650" s="6">
        <v>325</v>
      </c>
      <c r="B650" s="6">
        <v>710740</v>
      </c>
      <c r="C650" t="s">
        <v>326</v>
      </c>
      <c r="D650" t="s">
        <v>1158</v>
      </c>
      <c r="E650" s="6" t="s">
        <v>1200</v>
      </c>
      <c r="F650" s="9">
        <v>43739.01</v>
      </c>
      <c r="G650" s="6">
        <v>4.2</v>
      </c>
      <c r="H650" s="6">
        <v>2</v>
      </c>
      <c r="I650" s="6">
        <v>710</v>
      </c>
      <c r="J650" s="6">
        <v>740</v>
      </c>
      <c r="K650" s="6">
        <v>3</v>
      </c>
      <c r="L650" s="6">
        <v>0</v>
      </c>
      <c r="M650" s="6">
        <v>1</v>
      </c>
      <c r="N650" s="6">
        <v>1</v>
      </c>
      <c r="O650" s="6">
        <v>2</v>
      </c>
      <c r="P650" s="6">
        <v>4</v>
      </c>
      <c r="Q650">
        <v>0</v>
      </c>
      <c r="R650" s="6">
        <v>0</v>
      </c>
      <c r="S650" s="6">
        <v>5</v>
      </c>
      <c r="T650" s="6">
        <v>1</v>
      </c>
      <c r="U650" s="6">
        <v>17</v>
      </c>
      <c r="V650" s="6">
        <v>0</v>
      </c>
      <c r="W650" s="6">
        <v>1</v>
      </c>
      <c r="X650" s="6">
        <v>0</v>
      </c>
      <c r="Y650" s="6">
        <v>0</v>
      </c>
      <c r="Z650" s="6">
        <v>0</v>
      </c>
      <c r="AA650" s="6">
        <v>0</v>
      </c>
      <c r="AB650" s="6">
        <v>0</v>
      </c>
      <c r="AC650" s="6">
        <v>0</v>
      </c>
      <c r="AD650" s="6">
        <v>0</v>
      </c>
      <c r="AE650" s="6">
        <v>0</v>
      </c>
      <c r="AF650" s="6">
        <v>0</v>
      </c>
      <c r="AG650" s="6">
        <v>0</v>
      </c>
      <c r="AH650" s="6">
        <v>0</v>
      </c>
      <c r="AI650" s="6">
        <v>0</v>
      </c>
      <c r="AJ650" s="6">
        <v>0</v>
      </c>
      <c r="AK650" s="6">
        <v>0</v>
      </c>
      <c r="AL650" s="6">
        <v>0</v>
      </c>
      <c r="AM650" s="6">
        <v>0</v>
      </c>
      <c r="AN650" s="8">
        <f t="shared" si="381"/>
        <v>1</v>
      </c>
      <c r="AO650" s="8">
        <v>0</v>
      </c>
    </row>
    <row r="651" spans="1:41" ht="12.75" customHeight="1" x14ac:dyDescent="0.35">
      <c r="A651" s="6">
        <v>325</v>
      </c>
      <c r="B651">
        <v>710740</v>
      </c>
      <c r="C651" t="s">
        <v>326</v>
      </c>
      <c r="D651" t="s">
        <v>1158</v>
      </c>
      <c r="F651" s="9">
        <v>43740.01</v>
      </c>
      <c r="G651">
        <v>0</v>
      </c>
      <c r="H651">
        <v>0</v>
      </c>
      <c r="I651">
        <v>740</v>
      </c>
      <c r="J651">
        <v>710</v>
      </c>
      <c r="K651">
        <v>0</v>
      </c>
      <c r="L651">
        <v>0</v>
      </c>
      <c r="M651">
        <v>0</v>
      </c>
      <c r="N651">
        <v>0</v>
      </c>
      <c r="O651">
        <v>0</v>
      </c>
      <c r="P651">
        <v>0</v>
      </c>
      <c r="Q651">
        <v>0</v>
      </c>
      <c r="R651" s="6">
        <v>0</v>
      </c>
      <c r="S651" s="6">
        <v>5</v>
      </c>
      <c r="T651" s="6">
        <v>1</v>
      </c>
      <c r="U651" s="6">
        <v>17</v>
      </c>
      <c r="V651" s="6">
        <v>0</v>
      </c>
      <c r="W651" s="6">
        <v>1</v>
      </c>
      <c r="X651" s="6">
        <v>0</v>
      </c>
      <c r="Y651" s="6">
        <v>0</v>
      </c>
      <c r="Z651" s="6">
        <v>0</v>
      </c>
      <c r="AA651" s="6">
        <v>0</v>
      </c>
      <c r="AB651" s="6">
        <v>0</v>
      </c>
      <c r="AC651" s="6">
        <v>0</v>
      </c>
      <c r="AD651" s="6">
        <v>0</v>
      </c>
      <c r="AE651" s="6">
        <v>0</v>
      </c>
      <c r="AF651" s="6">
        <v>0</v>
      </c>
      <c r="AG651" s="6">
        <v>0</v>
      </c>
      <c r="AH651" s="6">
        <v>0.1</v>
      </c>
      <c r="AI651" s="6">
        <v>1</v>
      </c>
      <c r="AJ651" s="6">
        <v>0</v>
      </c>
      <c r="AK651" s="6">
        <v>0</v>
      </c>
      <c r="AL651" s="6">
        <v>0</v>
      </c>
      <c r="AM651" s="6">
        <v>0</v>
      </c>
      <c r="AN651" s="8">
        <f t="shared" si="381"/>
        <v>1</v>
      </c>
      <c r="AO651" s="8">
        <f t="shared" si="380"/>
        <v>2</v>
      </c>
    </row>
    <row r="652" spans="1:41" ht="12.75" customHeight="1" x14ac:dyDescent="0.35">
      <c r="A652" s="6">
        <v>326</v>
      </c>
      <c r="B652" s="6">
        <v>710750</v>
      </c>
      <c r="C652" s="6" t="s">
        <v>326</v>
      </c>
      <c r="D652" s="6" t="s">
        <v>1203</v>
      </c>
      <c r="E652" s="6" t="s">
        <v>1204</v>
      </c>
      <c r="F652" s="9">
        <v>39229</v>
      </c>
      <c r="G652" s="6">
        <v>3</v>
      </c>
      <c r="H652" s="6">
        <v>2</v>
      </c>
      <c r="I652" s="6">
        <v>710</v>
      </c>
      <c r="J652" s="6">
        <v>750</v>
      </c>
      <c r="K652" s="6">
        <v>2</v>
      </c>
      <c r="L652" s="6">
        <v>0</v>
      </c>
      <c r="M652" s="6">
        <v>1</v>
      </c>
      <c r="N652" s="6">
        <v>0</v>
      </c>
      <c r="O652" s="6">
        <v>2</v>
      </c>
      <c r="P652" s="6">
        <v>3</v>
      </c>
      <c r="Q652">
        <v>0</v>
      </c>
      <c r="R652">
        <v>0</v>
      </c>
      <c r="S652">
        <v>0</v>
      </c>
      <c r="T652">
        <f t="shared" ref="T652" si="382">SUM($R652+$S652)</f>
        <v>0</v>
      </c>
      <c r="U652">
        <v>0</v>
      </c>
      <c r="V652">
        <v>18</v>
      </c>
      <c r="W652">
        <v>1</v>
      </c>
      <c r="X652">
        <v>0</v>
      </c>
      <c r="Y652">
        <v>0</v>
      </c>
      <c r="Z652">
        <v>0</v>
      </c>
      <c r="AA652">
        <f t="shared" ref="AA652:AA663" si="383">SUM($X652+$Y652+$Z652)</f>
        <v>0</v>
      </c>
      <c r="AB652">
        <v>0</v>
      </c>
      <c r="AC652">
        <v>0</v>
      </c>
      <c r="AD652">
        <v>0</v>
      </c>
      <c r="AE652">
        <f t="shared" ref="AE652:AE656" si="384">SUM($AB652+$AC652+$AD652)</f>
        <v>0</v>
      </c>
      <c r="AF652">
        <v>0</v>
      </c>
      <c r="AG652">
        <v>0</v>
      </c>
      <c r="AH652">
        <v>0</v>
      </c>
      <c r="AI652">
        <f t="shared" ref="AI652" si="385">SUM($AF652+$AG652+$AH652)</f>
        <v>0</v>
      </c>
      <c r="AJ652">
        <v>0</v>
      </c>
      <c r="AK652">
        <v>0</v>
      </c>
      <c r="AL652">
        <v>0</v>
      </c>
      <c r="AM652">
        <f t="shared" ref="AM652" si="386">SUM($AJ652+$AK652+$AL652)</f>
        <v>0</v>
      </c>
      <c r="AN652" s="8">
        <f t="shared" si="381"/>
        <v>1</v>
      </c>
      <c r="AO652" s="8">
        <f t="shared" si="380"/>
        <v>0</v>
      </c>
    </row>
    <row r="653" spans="1:41" customFormat="1" x14ac:dyDescent="0.35">
      <c r="A653">
        <v>326</v>
      </c>
      <c r="B653">
        <v>710750</v>
      </c>
      <c r="C653" t="s">
        <v>326</v>
      </c>
      <c r="D653" t="s">
        <v>1203</v>
      </c>
      <c r="E653" t="s">
        <v>1562</v>
      </c>
      <c r="F653" s="10">
        <v>42431</v>
      </c>
      <c r="G653">
        <v>0</v>
      </c>
      <c r="H653">
        <v>0</v>
      </c>
      <c r="I653">
        <v>750</v>
      </c>
      <c r="J653">
        <v>710</v>
      </c>
      <c r="K653">
        <v>0</v>
      </c>
      <c r="L653">
        <v>0</v>
      </c>
      <c r="M653">
        <v>0</v>
      </c>
      <c r="N653">
        <v>0</v>
      </c>
      <c r="O653">
        <v>0</v>
      </c>
      <c r="P653">
        <v>0</v>
      </c>
      <c r="Q653">
        <v>0</v>
      </c>
      <c r="R653">
        <v>6</v>
      </c>
      <c r="S653">
        <v>0</v>
      </c>
      <c r="T653">
        <v>1</v>
      </c>
      <c r="U653">
        <v>17</v>
      </c>
      <c r="V653">
        <v>18</v>
      </c>
      <c r="W653">
        <v>2</v>
      </c>
      <c r="X653">
        <v>0</v>
      </c>
      <c r="Y653">
        <v>0</v>
      </c>
      <c r="Z653">
        <v>0</v>
      </c>
      <c r="AA653">
        <f t="shared" si="383"/>
        <v>0</v>
      </c>
      <c r="AB653">
        <v>0</v>
      </c>
      <c r="AC653">
        <v>0</v>
      </c>
      <c r="AD653">
        <v>0</v>
      </c>
      <c r="AE653">
        <f t="shared" si="384"/>
        <v>0</v>
      </c>
      <c r="AF653">
        <v>0</v>
      </c>
      <c r="AG653">
        <v>2.8</v>
      </c>
      <c r="AH653">
        <v>0</v>
      </c>
      <c r="AI653">
        <v>1</v>
      </c>
      <c r="AJ653">
        <v>0</v>
      </c>
      <c r="AK653">
        <v>7.4</v>
      </c>
      <c r="AL653">
        <v>0</v>
      </c>
      <c r="AM653">
        <v>1</v>
      </c>
      <c r="AN653" s="8">
        <f t="shared" si="381"/>
        <v>3</v>
      </c>
      <c r="AO653" s="8">
        <f t="shared" si="380"/>
        <v>2</v>
      </c>
    </row>
    <row r="654" spans="1:41" ht="12.75" customHeight="1" x14ac:dyDescent="0.35">
      <c r="A654" s="6">
        <v>327</v>
      </c>
      <c r="B654" s="6">
        <v>710750</v>
      </c>
      <c r="C654" s="6" t="s">
        <v>326</v>
      </c>
      <c r="D654" s="6" t="s">
        <v>1203</v>
      </c>
      <c r="E654" s="6" t="s">
        <v>1205</v>
      </c>
      <c r="F654" s="9">
        <v>39264</v>
      </c>
      <c r="G654" s="6">
        <v>3</v>
      </c>
      <c r="H654" s="6">
        <v>2</v>
      </c>
      <c r="I654" s="6">
        <v>710</v>
      </c>
      <c r="J654" s="6">
        <v>750</v>
      </c>
      <c r="K654" s="6">
        <v>2</v>
      </c>
      <c r="L654" s="6">
        <v>0</v>
      </c>
      <c r="M654" s="6">
        <v>1</v>
      </c>
      <c r="N654" s="6">
        <v>0</v>
      </c>
      <c r="O654" s="6">
        <v>2</v>
      </c>
      <c r="P654" s="6">
        <v>3</v>
      </c>
      <c r="Q654">
        <v>0</v>
      </c>
      <c r="R654">
        <v>0</v>
      </c>
      <c r="S654">
        <v>0</v>
      </c>
      <c r="T654">
        <f t="shared" ref="T654:T655" si="387">SUM($R654+$S654)</f>
        <v>0</v>
      </c>
      <c r="U654">
        <v>0</v>
      </c>
      <c r="V654">
        <v>18</v>
      </c>
      <c r="W654">
        <v>1</v>
      </c>
      <c r="X654">
        <v>0</v>
      </c>
      <c r="Y654">
        <v>0</v>
      </c>
      <c r="Z654">
        <v>0</v>
      </c>
      <c r="AA654">
        <f t="shared" si="383"/>
        <v>0</v>
      </c>
      <c r="AB654">
        <v>0</v>
      </c>
      <c r="AC654">
        <v>0</v>
      </c>
      <c r="AD654">
        <v>0</v>
      </c>
      <c r="AE654">
        <f t="shared" si="384"/>
        <v>0</v>
      </c>
      <c r="AF654">
        <v>0</v>
      </c>
      <c r="AG654">
        <v>0</v>
      </c>
      <c r="AH654">
        <v>0</v>
      </c>
      <c r="AI654">
        <f t="shared" ref="AI654:AI655" si="388">SUM($AF654+$AG654+$AH654)</f>
        <v>0</v>
      </c>
      <c r="AJ654">
        <v>0</v>
      </c>
      <c r="AK654">
        <v>0</v>
      </c>
      <c r="AL654">
        <v>0</v>
      </c>
      <c r="AM654">
        <f t="shared" ref="AM654:AM659" si="389">SUM($AJ654+$AK654+$AL654)</f>
        <v>0</v>
      </c>
      <c r="AN654" s="8">
        <f t="shared" si="381"/>
        <v>1</v>
      </c>
      <c r="AO654" s="8">
        <f t="shared" si="380"/>
        <v>0</v>
      </c>
    </row>
    <row r="655" spans="1:41" customFormat="1" x14ac:dyDescent="0.35">
      <c r="A655">
        <v>327</v>
      </c>
      <c r="B655">
        <v>710750</v>
      </c>
      <c r="C655" t="s">
        <v>326</v>
      </c>
      <c r="D655" t="s">
        <v>1203</v>
      </c>
      <c r="E655" t="s">
        <v>1562</v>
      </c>
      <c r="F655" s="10">
        <v>39174</v>
      </c>
      <c r="G655">
        <v>0</v>
      </c>
      <c r="H655">
        <v>0</v>
      </c>
      <c r="I655">
        <v>750</v>
      </c>
      <c r="J655">
        <v>710</v>
      </c>
      <c r="K655">
        <v>0</v>
      </c>
      <c r="L655">
        <v>0</v>
      </c>
      <c r="M655">
        <v>0</v>
      </c>
      <c r="N655">
        <v>0</v>
      </c>
      <c r="O655">
        <v>0</v>
      </c>
      <c r="P655">
        <v>0</v>
      </c>
      <c r="Q655">
        <v>0</v>
      </c>
      <c r="R655">
        <v>0</v>
      </c>
      <c r="S655">
        <v>0</v>
      </c>
      <c r="T655">
        <f t="shared" si="387"/>
        <v>0</v>
      </c>
      <c r="U655">
        <v>0</v>
      </c>
      <c r="V655">
        <v>0</v>
      </c>
      <c r="W655">
        <f t="shared" ref="W655" si="390">SUM($U655, $V655)</f>
        <v>0</v>
      </c>
      <c r="X655">
        <v>0</v>
      </c>
      <c r="Y655">
        <v>0</v>
      </c>
      <c r="Z655">
        <v>0</v>
      </c>
      <c r="AA655">
        <f t="shared" si="383"/>
        <v>0</v>
      </c>
      <c r="AB655">
        <v>0</v>
      </c>
      <c r="AC655">
        <v>0</v>
      </c>
      <c r="AD655">
        <v>0</v>
      </c>
      <c r="AE655">
        <f t="shared" si="384"/>
        <v>0</v>
      </c>
      <c r="AF655">
        <v>0</v>
      </c>
      <c r="AG655">
        <v>0</v>
      </c>
      <c r="AH655">
        <v>0</v>
      </c>
      <c r="AI655">
        <f t="shared" si="388"/>
        <v>0</v>
      </c>
      <c r="AJ655">
        <v>0</v>
      </c>
      <c r="AK655">
        <v>0</v>
      </c>
      <c r="AL655">
        <v>0</v>
      </c>
      <c r="AM655">
        <f t="shared" si="389"/>
        <v>0</v>
      </c>
      <c r="AN655" s="8">
        <f t="shared" si="381"/>
        <v>0</v>
      </c>
      <c r="AO655" s="8">
        <f t="shared" si="380"/>
        <v>0</v>
      </c>
    </row>
    <row r="656" spans="1:41" ht="12.75" customHeight="1" x14ac:dyDescent="0.35">
      <c r="A656" s="6">
        <v>328</v>
      </c>
      <c r="B656" s="6">
        <v>710750</v>
      </c>
      <c r="C656" s="6" t="s">
        <v>326</v>
      </c>
      <c r="D656" s="6" t="s">
        <v>1203</v>
      </c>
      <c r="E656" s="6" t="s">
        <v>1207</v>
      </c>
      <c r="F656" s="9">
        <v>39861.01</v>
      </c>
      <c r="G656" s="6">
        <v>3</v>
      </c>
      <c r="H656" s="6">
        <v>2</v>
      </c>
      <c r="I656" s="6">
        <v>710</v>
      </c>
      <c r="J656" s="6">
        <v>750</v>
      </c>
      <c r="K656" s="6">
        <v>3</v>
      </c>
      <c r="L656" s="6">
        <v>0</v>
      </c>
      <c r="M656" s="6">
        <v>1</v>
      </c>
      <c r="N656" s="6">
        <v>0</v>
      </c>
      <c r="O656" s="6">
        <v>2</v>
      </c>
      <c r="P656" s="6">
        <v>3</v>
      </c>
      <c r="Q656">
        <v>0</v>
      </c>
      <c r="R656">
        <v>0</v>
      </c>
      <c r="S656">
        <v>5</v>
      </c>
      <c r="T656">
        <v>1</v>
      </c>
      <c r="U656">
        <v>17</v>
      </c>
      <c r="V656">
        <v>18</v>
      </c>
      <c r="W656">
        <v>2</v>
      </c>
      <c r="X656">
        <v>0</v>
      </c>
      <c r="Y656">
        <v>0</v>
      </c>
      <c r="Z656">
        <v>0</v>
      </c>
      <c r="AA656">
        <f t="shared" si="383"/>
        <v>0</v>
      </c>
      <c r="AB656">
        <v>0</v>
      </c>
      <c r="AC656">
        <v>0</v>
      </c>
      <c r="AD656">
        <v>0</v>
      </c>
      <c r="AE656">
        <f t="shared" si="384"/>
        <v>0</v>
      </c>
      <c r="AF656">
        <v>0</v>
      </c>
      <c r="AG656">
        <v>0</v>
      </c>
      <c r="AH656">
        <v>0.1</v>
      </c>
      <c r="AI656">
        <v>1</v>
      </c>
      <c r="AJ656">
        <v>0</v>
      </c>
      <c r="AK656">
        <v>0</v>
      </c>
      <c r="AL656">
        <v>0</v>
      </c>
      <c r="AM656">
        <f t="shared" si="389"/>
        <v>0</v>
      </c>
      <c r="AN656" s="8">
        <f t="shared" si="381"/>
        <v>2</v>
      </c>
      <c r="AO656" s="8">
        <f t="shared" si="380"/>
        <v>2</v>
      </c>
    </row>
    <row r="657" spans="1:41" customFormat="1" x14ac:dyDescent="0.35">
      <c r="A657">
        <v>328</v>
      </c>
      <c r="B657">
        <v>710750</v>
      </c>
      <c r="C657" t="s">
        <v>326</v>
      </c>
      <c r="D657" t="s">
        <v>1203</v>
      </c>
      <c r="E657" t="s">
        <v>1562</v>
      </c>
      <c r="F657" s="10">
        <v>40757</v>
      </c>
      <c r="G657">
        <v>0</v>
      </c>
      <c r="H657">
        <v>0</v>
      </c>
      <c r="I657">
        <v>750</v>
      </c>
      <c r="J657">
        <v>710</v>
      </c>
      <c r="K657">
        <v>0</v>
      </c>
      <c r="L657">
        <v>0</v>
      </c>
      <c r="M657">
        <v>0</v>
      </c>
      <c r="N657">
        <v>0</v>
      </c>
      <c r="O657">
        <v>0</v>
      </c>
      <c r="P657">
        <v>0</v>
      </c>
      <c r="Q657">
        <v>0</v>
      </c>
      <c r="R657">
        <v>0</v>
      </c>
      <c r="S657">
        <v>5</v>
      </c>
      <c r="T657">
        <v>1</v>
      </c>
      <c r="U657">
        <v>17</v>
      </c>
      <c r="V657">
        <v>18</v>
      </c>
      <c r="W657">
        <v>2</v>
      </c>
      <c r="X657">
        <v>0</v>
      </c>
      <c r="Y657">
        <v>0</v>
      </c>
      <c r="Z657">
        <v>0</v>
      </c>
      <c r="AA657">
        <f t="shared" si="383"/>
        <v>0</v>
      </c>
      <c r="AB657">
        <v>16.399999999999999</v>
      </c>
      <c r="AC657">
        <v>0</v>
      </c>
      <c r="AD657">
        <v>0</v>
      </c>
      <c r="AE657">
        <v>1</v>
      </c>
      <c r="AF657">
        <v>0</v>
      </c>
      <c r="AG657">
        <v>0</v>
      </c>
      <c r="AH657">
        <v>0</v>
      </c>
      <c r="AI657">
        <f t="shared" ref="AI657:AI662" si="391">SUM($AF657+$AG657+$AH657)</f>
        <v>0</v>
      </c>
      <c r="AJ657">
        <v>0</v>
      </c>
      <c r="AK657">
        <v>0</v>
      </c>
      <c r="AL657">
        <v>0</v>
      </c>
      <c r="AM657">
        <f t="shared" si="389"/>
        <v>0</v>
      </c>
      <c r="AN657" s="8">
        <f t="shared" si="381"/>
        <v>3</v>
      </c>
      <c r="AO657" s="8">
        <f t="shared" si="380"/>
        <v>1</v>
      </c>
    </row>
    <row r="658" spans="1:41" ht="12.75" customHeight="1" x14ac:dyDescent="0.35">
      <c r="A658" s="6">
        <v>329</v>
      </c>
      <c r="B658" s="6">
        <v>710750</v>
      </c>
      <c r="C658" s="6" t="s">
        <v>326</v>
      </c>
      <c r="D658" s="6" t="s">
        <v>1203</v>
      </c>
      <c r="E658" s="6" t="s">
        <v>1211</v>
      </c>
      <c r="F658" s="9">
        <v>40162.01</v>
      </c>
      <c r="G658" s="6">
        <v>3</v>
      </c>
      <c r="H658" s="6">
        <v>2</v>
      </c>
      <c r="I658" s="6">
        <v>710</v>
      </c>
      <c r="J658" s="6">
        <v>750</v>
      </c>
      <c r="K658" s="6">
        <v>2</v>
      </c>
      <c r="L658" s="6">
        <v>0</v>
      </c>
      <c r="M658" s="6">
        <v>1</v>
      </c>
      <c r="N658" s="6">
        <v>0</v>
      </c>
      <c r="O658" s="6">
        <v>2</v>
      </c>
      <c r="P658" s="6">
        <v>3</v>
      </c>
      <c r="Q658">
        <v>0</v>
      </c>
      <c r="R658">
        <v>0</v>
      </c>
      <c r="S658">
        <v>0</v>
      </c>
      <c r="T658">
        <f t="shared" ref="T658:T659" si="392">SUM($R658+$S658)</f>
        <v>0</v>
      </c>
      <c r="U658">
        <v>0</v>
      </c>
      <c r="V658">
        <v>0</v>
      </c>
      <c r="W658">
        <f t="shared" ref="W658:W659" si="393">SUM($U658, $V658)</f>
        <v>0</v>
      </c>
      <c r="X658">
        <v>0</v>
      </c>
      <c r="Y658">
        <v>0</v>
      </c>
      <c r="Z658">
        <v>0</v>
      </c>
      <c r="AA658">
        <f t="shared" si="383"/>
        <v>0</v>
      </c>
      <c r="AB658">
        <v>0</v>
      </c>
      <c r="AC658">
        <v>0</v>
      </c>
      <c r="AD658">
        <v>0</v>
      </c>
      <c r="AE658">
        <f t="shared" ref="AE658:AE661" si="394">SUM($AB658+$AC658+$AD658)</f>
        <v>0</v>
      </c>
      <c r="AF658">
        <v>0</v>
      </c>
      <c r="AG658">
        <v>0</v>
      </c>
      <c r="AH658">
        <v>0</v>
      </c>
      <c r="AI658">
        <f t="shared" si="391"/>
        <v>0</v>
      </c>
      <c r="AJ658">
        <v>0</v>
      </c>
      <c r="AK658">
        <v>0</v>
      </c>
      <c r="AL658">
        <v>0</v>
      </c>
      <c r="AM658">
        <f t="shared" si="389"/>
        <v>0</v>
      </c>
      <c r="AN658" s="8">
        <f t="shared" si="381"/>
        <v>0</v>
      </c>
      <c r="AO658" s="8">
        <f t="shared" si="380"/>
        <v>0</v>
      </c>
    </row>
    <row r="659" spans="1:41" customFormat="1" x14ac:dyDescent="0.35">
      <c r="A659">
        <v>329</v>
      </c>
      <c r="B659">
        <v>710750</v>
      </c>
      <c r="C659" t="s">
        <v>326</v>
      </c>
      <c r="D659" t="s">
        <v>1203</v>
      </c>
      <c r="E659" t="s">
        <v>1562</v>
      </c>
      <c r="F659" s="10">
        <v>39906</v>
      </c>
      <c r="G659">
        <v>0</v>
      </c>
      <c r="H659">
        <v>0</v>
      </c>
      <c r="I659">
        <v>750</v>
      </c>
      <c r="J659">
        <v>710</v>
      </c>
      <c r="K659">
        <v>0</v>
      </c>
      <c r="L659">
        <v>0</v>
      </c>
      <c r="M659">
        <v>0</v>
      </c>
      <c r="N659">
        <v>0</v>
      </c>
      <c r="O659">
        <v>0</v>
      </c>
      <c r="P659">
        <v>0</v>
      </c>
      <c r="Q659">
        <v>0</v>
      </c>
      <c r="R659">
        <v>0</v>
      </c>
      <c r="S659">
        <v>0</v>
      </c>
      <c r="T659">
        <f t="shared" si="392"/>
        <v>0</v>
      </c>
      <c r="U659">
        <v>0</v>
      </c>
      <c r="V659">
        <v>0</v>
      </c>
      <c r="W659">
        <f t="shared" si="393"/>
        <v>0</v>
      </c>
      <c r="X659">
        <v>0</v>
      </c>
      <c r="Y659">
        <v>0</v>
      </c>
      <c r="Z659">
        <v>0</v>
      </c>
      <c r="AA659">
        <f t="shared" si="383"/>
        <v>0</v>
      </c>
      <c r="AB659">
        <v>0</v>
      </c>
      <c r="AC659">
        <v>0</v>
      </c>
      <c r="AD659">
        <v>0</v>
      </c>
      <c r="AE659">
        <f t="shared" si="394"/>
        <v>0</v>
      </c>
      <c r="AF659">
        <v>0</v>
      </c>
      <c r="AG659">
        <v>0</v>
      </c>
      <c r="AH659">
        <v>0</v>
      </c>
      <c r="AI659">
        <f t="shared" si="391"/>
        <v>0</v>
      </c>
      <c r="AJ659">
        <v>0</v>
      </c>
      <c r="AK659">
        <v>0</v>
      </c>
      <c r="AL659">
        <v>0</v>
      </c>
      <c r="AM659">
        <f t="shared" si="389"/>
        <v>0</v>
      </c>
      <c r="AN659" s="8">
        <f t="shared" si="381"/>
        <v>0</v>
      </c>
      <c r="AO659" s="8">
        <f t="shared" si="380"/>
        <v>0</v>
      </c>
    </row>
    <row r="660" spans="1:41" ht="12.75" customHeight="1" x14ac:dyDescent="0.35">
      <c r="A660" s="6">
        <v>330</v>
      </c>
      <c r="B660" s="6">
        <v>710750</v>
      </c>
      <c r="C660" s="6" t="s">
        <v>326</v>
      </c>
      <c r="D660" s="6" t="s">
        <v>1203</v>
      </c>
      <c r="E660" s="6" t="s">
        <v>1215</v>
      </c>
      <c r="F660" s="9">
        <v>40270.01</v>
      </c>
      <c r="G660" s="6">
        <v>4.2</v>
      </c>
      <c r="H660" s="6">
        <v>3</v>
      </c>
      <c r="I660" s="6">
        <v>710</v>
      </c>
      <c r="J660" s="6">
        <v>750</v>
      </c>
      <c r="K660" s="6">
        <v>2</v>
      </c>
      <c r="L660" s="6">
        <v>0</v>
      </c>
      <c r="M660" s="6">
        <v>1</v>
      </c>
      <c r="N660" s="6">
        <v>0</v>
      </c>
      <c r="O660" s="6">
        <v>1</v>
      </c>
      <c r="P660" s="6">
        <v>3</v>
      </c>
      <c r="Q660">
        <v>0</v>
      </c>
      <c r="R660">
        <v>6</v>
      </c>
      <c r="S660">
        <v>0</v>
      </c>
      <c r="T660">
        <v>1</v>
      </c>
      <c r="U660">
        <v>17</v>
      </c>
      <c r="V660">
        <v>18</v>
      </c>
      <c r="W660">
        <v>2</v>
      </c>
      <c r="X660">
        <v>0</v>
      </c>
      <c r="Y660">
        <v>0</v>
      </c>
      <c r="Z660">
        <v>0</v>
      </c>
      <c r="AA660">
        <f t="shared" si="383"/>
        <v>0</v>
      </c>
      <c r="AB660">
        <v>0</v>
      </c>
      <c r="AC660">
        <v>0</v>
      </c>
      <c r="AD660">
        <v>0</v>
      </c>
      <c r="AE660">
        <f t="shared" si="394"/>
        <v>0</v>
      </c>
      <c r="AF660">
        <v>0</v>
      </c>
      <c r="AG660">
        <v>0</v>
      </c>
      <c r="AH660">
        <v>0</v>
      </c>
      <c r="AI660">
        <f t="shared" si="391"/>
        <v>0</v>
      </c>
      <c r="AJ660">
        <v>15.2</v>
      </c>
      <c r="AK660">
        <v>0</v>
      </c>
      <c r="AL660">
        <v>18.3</v>
      </c>
      <c r="AM660">
        <v>2</v>
      </c>
      <c r="AN660" s="8">
        <f t="shared" si="381"/>
        <v>4</v>
      </c>
      <c r="AO660" s="8">
        <f t="shared" si="380"/>
        <v>1</v>
      </c>
    </row>
    <row r="661" spans="1:41" customFormat="1" x14ac:dyDescent="0.35">
      <c r="A661">
        <v>330</v>
      </c>
      <c r="B661">
        <v>710750</v>
      </c>
      <c r="C661" t="s">
        <v>326</v>
      </c>
      <c r="D661" t="s">
        <v>1203</v>
      </c>
      <c r="E661" t="s">
        <v>1562</v>
      </c>
      <c r="F661" s="10">
        <v>41031</v>
      </c>
      <c r="G661">
        <v>0</v>
      </c>
      <c r="H661">
        <v>0</v>
      </c>
      <c r="I661">
        <v>750</v>
      </c>
      <c r="J661">
        <v>710</v>
      </c>
      <c r="K661">
        <v>0</v>
      </c>
      <c r="L661">
        <v>0</v>
      </c>
      <c r="M661">
        <v>0</v>
      </c>
      <c r="N661">
        <v>0</v>
      </c>
      <c r="O661">
        <v>0</v>
      </c>
      <c r="P661">
        <v>0</v>
      </c>
      <c r="Q661">
        <v>0</v>
      </c>
      <c r="R661">
        <v>0</v>
      </c>
      <c r="S661">
        <v>0</v>
      </c>
      <c r="T661">
        <f t="shared" ref="T661:T662" si="395">SUM($R661+$S661)</f>
        <v>0</v>
      </c>
      <c r="U661">
        <v>17</v>
      </c>
      <c r="V661">
        <v>18</v>
      </c>
      <c r="W661">
        <v>2</v>
      </c>
      <c r="X661">
        <v>0</v>
      </c>
      <c r="Y661">
        <v>0</v>
      </c>
      <c r="Z661">
        <v>0</v>
      </c>
      <c r="AA661">
        <f t="shared" si="383"/>
        <v>0</v>
      </c>
      <c r="AB661">
        <v>0</v>
      </c>
      <c r="AC661">
        <v>0</v>
      </c>
      <c r="AD661">
        <v>0</v>
      </c>
      <c r="AE661">
        <f t="shared" si="394"/>
        <v>0</v>
      </c>
      <c r="AF661">
        <v>0</v>
      </c>
      <c r="AG661">
        <v>0</v>
      </c>
      <c r="AH661">
        <v>0</v>
      </c>
      <c r="AI661">
        <f t="shared" si="391"/>
        <v>0</v>
      </c>
      <c r="AJ661">
        <v>0</v>
      </c>
      <c r="AK661">
        <v>0</v>
      </c>
      <c r="AL661">
        <v>0</v>
      </c>
      <c r="AM661">
        <f t="shared" ref="AM661:AM665" si="396">SUM($AJ661+$AK661+$AL661)</f>
        <v>0</v>
      </c>
      <c r="AN661" s="8">
        <f t="shared" si="381"/>
        <v>2</v>
      </c>
      <c r="AO661" s="8">
        <f t="shared" si="380"/>
        <v>0</v>
      </c>
    </row>
    <row r="662" spans="1:41" ht="12.75" customHeight="1" x14ac:dyDescent="0.35">
      <c r="A662" s="6">
        <v>331</v>
      </c>
      <c r="B662" s="6">
        <v>710750</v>
      </c>
      <c r="C662" s="6" t="s">
        <v>326</v>
      </c>
      <c r="D662" s="6" t="s">
        <v>1219</v>
      </c>
      <c r="E662" s="6" t="s">
        <v>443</v>
      </c>
      <c r="F662" s="9">
        <v>40943.019999999997</v>
      </c>
      <c r="G662" s="6">
        <v>3</v>
      </c>
      <c r="H662" s="6">
        <v>1</v>
      </c>
      <c r="I662" s="6">
        <v>710</v>
      </c>
      <c r="J662" s="6">
        <v>750</v>
      </c>
      <c r="K662" s="6">
        <v>3</v>
      </c>
      <c r="L662" s="6">
        <v>0</v>
      </c>
      <c r="M662" s="6">
        <v>1</v>
      </c>
      <c r="N662" s="6">
        <v>0</v>
      </c>
      <c r="O662" s="6">
        <v>2</v>
      </c>
      <c r="P662" s="6">
        <v>3</v>
      </c>
      <c r="Q662">
        <v>0</v>
      </c>
      <c r="R662">
        <v>0</v>
      </c>
      <c r="S662">
        <v>0</v>
      </c>
      <c r="T662">
        <f t="shared" si="395"/>
        <v>0</v>
      </c>
      <c r="U662">
        <v>17</v>
      </c>
      <c r="V662">
        <v>18</v>
      </c>
      <c r="W662">
        <v>2</v>
      </c>
      <c r="X662">
        <v>0</v>
      </c>
      <c r="Y662">
        <v>0</v>
      </c>
      <c r="Z662">
        <v>0</v>
      </c>
      <c r="AA662">
        <f t="shared" si="383"/>
        <v>0</v>
      </c>
      <c r="AB662">
        <v>16.399999999999999</v>
      </c>
      <c r="AC662">
        <v>0</v>
      </c>
      <c r="AD662">
        <v>0</v>
      </c>
      <c r="AE662">
        <v>1</v>
      </c>
      <c r="AF662">
        <v>0</v>
      </c>
      <c r="AG662">
        <v>0</v>
      </c>
      <c r="AH662">
        <v>0</v>
      </c>
      <c r="AI662">
        <f t="shared" si="391"/>
        <v>0</v>
      </c>
      <c r="AJ662">
        <v>0</v>
      </c>
      <c r="AK662">
        <v>0</v>
      </c>
      <c r="AL662">
        <v>0</v>
      </c>
      <c r="AM662">
        <f t="shared" si="396"/>
        <v>0</v>
      </c>
      <c r="AN662" s="8">
        <f t="shared" si="381"/>
        <v>3</v>
      </c>
      <c r="AO662" s="8">
        <f t="shared" si="380"/>
        <v>0</v>
      </c>
    </row>
    <row r="663" spans="1:41" customFormat="1" x14ac:dyDescent="0.35">
      <c r="A663">
        <v>331</v>
      </c>
      <c r="B663">
        <v>710750</v>
      </c>
      <c r="C663" t="s">
        <v>326</v>
      </c>
      <c r="D663" t="s">
        <v>1203</v>
      </c>
      <c r="E663" t="s">
        <v>1562</v>
      </c>
      <c r="F663" s="10">
        <v>39864</v>
      </c>
      <c r="G663">
        <v>0</v>
      </c>
      <c r="H663">
        <v>0</v>
      </c>
      <c r="I663">
        <v>750</v>
      </c>
      <c r="J663">
        <v>710</v>
      </c>
      <c r="K663">
        <v>0</v>
      </c>
      <c r="L663">
        <v>0</v>
      </c>
      <c r="M663">
        <v>0</v>
      </c>
      <c r="N663">
        <v>0</v>
      </c>
      <c r="O663">
        <v>0</v>
      </c>
      <c r="P663">
        <v>0</v>
      </c>
      <c r="Q663">
        <v>0</v>
      </c>
      <c r="R663">
        <v>6</v>
      </c>
      <c r="S663">
        <v>5</v>
      </c>
      <c r="T663">
        <v>2</v>
      </c>
      <c r="U663">
        <v>17</v>
      </c>
      <c r="V663">
        <v>18</v>
      </c>
      <c r="W663">
        <v>2</v>
      </c>
      <c r="X663">
        <v>0</v>
      </c>
      <c r="Y663">
        <v>0</v>
      </c>
      <c r="Z663">
        <v>0</v>
      </c>
      <c r="AA663">
        <f t="shared" si="383"/>
        <v>0</v>
      </c>
      <c r="AB663">
        <v>0</v>
      </c>
      <c r="AC663">
        <v>0</v>
      </c>
      <c r="AD663">
        <v>0</v>
      </c>
      <c r="AE663">
        <f t="shared" ref="AE663" si="397">SUM($AB663+$AC663+$AD663)</f>
        <v>0</v>
      </c>
      <c r="AF663">
        <v>0</v>
      </c>
      <c r="AG663">
        <v>2.8</v>
      </c>
      <c r="AH663">
        <v>0</v>
      </c>
      <c r="AI663">
        <v>1</v>
      </c>
      <c r="AJ663">
        <v>0</v>
      </c>
      <c r="AK663">
        <v>0</v>
      </c>
      <c r="AL663">
        <v>0</v>
      </c>
      <c r="AM663">
        <f t="shared" si="396"/>
        <v>0</v>
      </c>
      <c r="AN663" s="8">
        <f t="shared" si="381"/>
        <v>2</v>
      </c>
      <c r="AO663" s="8">
        <f t="shared" si="380"/>
        <v>3</v>
      </c>
    </row>
    <row r="664" spans="1:41" ht="12.75" customHeight="1" x14ac:dyDescent="0.35">
      <c r="A664" s="6">
        <v>332</v>
      </c>
      <c r="B664" s="6">
        <v>710750</v>
      </c>
      <c r="C664" s="6" t="s">
        <v>326</v>
      </c>
      <c r="D664" s="6" t="s">
        <v>1203</v>
      </c>
      <c r="E664" s="6" t="s">
        <v>1220</v>
      </c>
      <c r="F664" s="9">
        <v>41730.01</v>
      </c>
      <c r="G664" s="6">
        <v>3</v>
      </c>
      <c r="H664" s="6">
        <v>3</v>
      </c>
      <c r="I664" s="6">
        <v>710</v>
      </c>
      <c r="J664" s="6">
        <v>750</v>
      </c>
      <c r="K664" s="6">
        <v>3</v>
      </c>
      <c r="L664" s="6">
        <v>0</v>
      </c>
      <c r="M664" s="6">
        <v>1</v>
      </c>
      <c r="N664" s="6">
        <v>0</v>
      </c>
      <c r="O664" s="6">
        <v>2</v>
      </c>
      <c r="P664" s="6">
        <v>3</v>
      </c>
      <c r="Q664">
        <v>0</v>
      </c>
      <c r="R664" s="6">
        <v>0</v>
      </c>
      <c r="S664" s="6">
        <v>0</v>
      </c>
      <c r="T664" s="6">
        <v>0</v>
      </c>
      <c r="U664" s="6">
        <v>0</v>
      </c>
      <c r="V664" s="6">
        <v>0</v>
      </c>
      <c r="W664" s="6">
        <v>0</v>
      </c>
      <c r="X664" s="6">
        <v>0</v>
      </c>
      <c r="Y664" s="6">
        <v>0</v>
      </c>
      <c r="Z664" s="6">
        <v>0</v>
      </c>
      <c r="AA664" s="6">
        <v>0</v>
      </c>
      <c r="AB664" s="6">
        <v>0</v>
      </c>
      <c r="AC664" s="6">
        <v>0</v>
      </c>
      <c r="AD664" s="6">
        <v>0</v>
      </c>
      <c r="AE664" s="6">
        <v>0</v>
      </c>
      <c r="AF664" s="6">
        <v>0</v>
      </c>
      <c r="AG664" s="6">
        <v>0</v>
      </c>
      <c r="AH664" s="6">
        <v>0</v>
      </c>
      <c r="AI664" s="6">
        <v>0</v>
      </c>
      <c r="AJ664" s="6">
        <v>0</v>
      </c>
      <c r="AK664" s="6">
        <v>0</v>
      </c>
      <c r="AL664" s="6">
        <v>0</v>
      </c>
      <c r="AM664" s="6">
        <f t="shared" si="396"/>
        <v>0</v>
      </c>
      <c r="AN664" s="8">
        <f t="shared" si="381"/>
        <v>0</v>
      </c>
      <c r="AO664" s="8">
        <f t="shared" si="380"/>
        <v>0</v>
      </c>
    </row>
    <row r="665" spans="1:41" ht="12.75" customHeight="1" x14ac:dyDescent="0.35">
      <c r="A665" s="6">
        <v>332</v>
      </c>
      <c r="B665" s="6">
        <v>710750</v>
      </c>
      <c r="C665" s="6" t="s">
        <v>326</v>
      </c>
      <c r="D665" s="6" t="s">
        <v>1203</v>
      </c>
      <c r="F665" s="9">
        <v>41731</v>
      </c>
      <c r="G665">
        <v>0</v>
      </c>
      <c r="H665">
        <v>0</v>
      </c>
      <c r="I665">
        <v>750</v>
      </c>
      <c r="J665">
        <v>710</v>
      </c>
      <c r="K665">
        <v>0</v>
      </c>
      <c r="L665">
        <v>0</v>
      </c>
      <c r="M665">
        <v>0</v>
      </c>
      <c r="N665">
        <v>0</v>
      </c>
      <c r="O665">
        <v>0</v>
      </c>
      <c r="P665">
        <v>0</v>
      </c>
      <c r="Q665">
        <v>0</v>
      </c>
      <c r="R665" s="6">
        <v>0</v>
      </c>
      <c r="S665" s="6">
        <v>0</v>
      </c>
      <c r="T665" s="6">
        <v>0</v>
      </c>
      <c r="U665" s="6">
        <v>0</v>
      </c>
      <c r="V665" s="6">
        <v>0</v>
      </c>
      <c r="W665" s="6">
        <v>0</v>
      </c>
      <c r="X665" s="6">
        <v>0</v>
      </c>
      <c r="Y665" s="6">
        <v>0</v>
      </c>
      <c r="Z665" s="6">
        <v>0</v>
      </c>
      <c r="AA665" s="6">
        <v>0</v>
      </c>
      <c r="AB665" s="6">
        <v>0</v>
      </c>
      <c r="AC665" s="6">
        <v>0</v>
      </c>
      <c r="AD665" s="6">
        <v>0</v>
      </c>
      <c r="AE665" s="6">
        <v>0</v>
      </c>
      <c r="AF665" s="6">
        <v>0</v>
      </c>
      <c r="AG665" s="6">
        <v>0</v>
      </c>
      <c r="AH665" s="6">
        <v>0</v>
      </c>
      <c r="AI665" s="6">
        <v>0</v>
      </c>
      <c r="AJ665" s="6">
        <v>0</v>
      </c>
      <c r="AK665" s="6">
        <v>0</v>
      </c>
      <c r="AL665" s="6">
        <v>0</v>
      </c>
      <c r="AM665" s="6">
        <f t="shared" si="396"/>
        <v>0</v>
      </c>
      <c r="AN665" s="8">
        <f t="shared" si="381"/>
        <v>0</v>
      </c>
      <c r="AO665" s="8">
        <f t="shared" si="380"/>
        <v>0</v>
      </c>
    </row>
    <row r="666" spans="1:41" ht="12.75" customHeight="1" x14ac:dyDescent="0.35">
      <c r="A666" s="6">
        <v>333</v>
      </c>
      <c r="B666">
        <v>710750</v>
      </c>
      <c r="C666" s="6" t="s">
        <v>326</v>
      </c>
      <c r="D666" s="6" t="s">
        <v>1203</v>
      </c>
      <c r="E666" s="6" t="s">
        <v>1223</v>
      </c>
      <c r="F666" s="9">
        <v>42402.02</v>
      </c>
      <c r="G666" s="6">
        <v>3</v>
      </c>
      <c r="H666" s="6">
        <v>3</v>
      </c>
      <c r="I666" s="6">
        <v>710</v>
      </c>
      <c r="J666" s="6">
        <v>750</v>
      </c>
      <c r="K666" s="6">
        <v>3</v>
      </c>
      <c r="L666" s="6">
        <v>0</v>
      </c>
      <c r="M666" s="6">
        <v>0</v>
      </c>
      <c r="N666" s="6">
        <v>0</v>
      </c>
      <c r="O666" s="6">
        <v>2</v>
      </c>
      <c r="P666" s="6">
        <v>3</v>
      </c>
      <c r="Q666">
        <v>0</v>
      </c>
      <c r="R666">
        <v>6</v>
      </c>
      <c r="S666">
        <v>0</v>
      </c>
      <c r="T666">
        <v>1</v>
      </c>
      <c r="U666">
        <v>17</v>
      </c>
      <c r="V666">
        <v>0</v>
      </c>
      <c r="W666">
        <v>1</v>
      </c>
      <c r="X666">
        <v>0</v>
      </c>
      <c r="Y666">
        <v>0</v>
      </c>
      <c r="Z666">
        <v>0</v>
      </c>
      <c r="AA666">
        <f t="shared" ref="AA666:AA667" si="398">SUM($X666+$Y666+$Z666)</f>
        <v>0</v>
      </c>
      <c r="AB666">
        <v>0</v>
      </c>
      <c r="AC666">
        <v>0</v>
      </c>
      <c r="AD666">
        <v>0</v>
      </c>
      <c r="AE666">
        <f t="shared" ref="AE666:AE667" si="399">SUM($AB666+$AC666+$AD666)</f>
        <v>0</v>
      </c>
      <c r="AF666">
        <v>0</v>
      </c>
      <c r="AG666">
        <v>0</v>
      </c>
      <c r="AH666">
        <v>0</v>
      </c>
      <c r="AI666">
        <f t="shared" ref="AI666" si="400">SUM($AF666+$AG666+$AH666)</f>
        <v>0</v>
      </c>
      <c r="AJ666">
        <v>0</v>
      </c>
      <c r="AK666">
        <v>17.399999999999999</v>
      </c>
      <c r="AL666">
        <v>0</v>
      </c>
      <c r="AM666">
        <v>1</v>
      </c>
      <c r="AN666" s="8">
        <f t="shared" si="381"/>
        <v>2</v>
      </c>
      <c r="AO666" s="8">
        <f t="shared" si="380"/>
        <v>1</v>
      </c>
    </row>
    <row r="667" spans="1:41" customFormat="1" x14ac:dyDescent="0.35">
      <c r="A667">
        <v>333</v>
      </c>
      <c r="B667" s="6">
        <v>710750</v>
      </c>
      <c r="C667" s="6" t="s">
        <v>326</v>
      </c>
      <c r="D667" s="6" t="s">
        <v>1203</v>
      </c>
      <c r="E667" t="s">
        <v>1562</v>
      </c>
      <c r="F667" s="10">
        <v>42300</v>
      </c>
      <c r="G667">
        <v>0</v>
      </c>
      <c r="H667">
        <v>0</v>
      </c>
      <c r="I667">
        <v>750</v>
      </c>
      <c r="J667">
        <v>710</v>
      </c>
      <c r="K667">
        <v>0</v>
      </c>
      <c r="L667">
        <v>0</v>
      </c>
      <c r="M667">
        <v>0</v>
      </c>
      <c r="N667">
        <v>0</v>
      </c>
      <c r="O667">
        <v>0</v>
      </c>
      <c r="P667">
        <v>0</v>
      </c>
      <c r="Q667">
        <v>0</v>
      </c>
      <c r="R667">
        <v>6</v>
      </c>
      <c r="S667">
        <v>5</v>
      </c>
      <c r="T667">
        <v>2</v>
      </c>
      <c r="U667">
        <v>17</v>
      </c>
      <c r="V667">
        <v>18</v>
      </c>
      <c r="W667">
        <v>2</v>
      </c>
      <c r="X667">
        <v>0</v>
      </c>
      <c r="Y667">
        <v>0</v>
      </c>
      <c r="Z667">
        <v>0</v>
      </c>
      <c r="AA667">
        <f t="shared" si="398"/>
        <v>0</v>
      </c>
      <c r="AB667">
        <v>0</v>
      </c>
      <c r="AC667">
        <v>0</v>
      </c>
      <c r="AD667">
        <v>0</v>
      </c>
      <c r="AE667">
        <f t="shared" si="399"/>
        <v>0</v>
      </c>
      <c r="AF667">
        <v>0</v>
      </c>
      <c r="AG667">
        <v>2.8</v>
      </c>
      <c r="AH667">
        <v>0</v>
      </c>
      <c r="AI667">
        <v>1</v>
      </c>
      <c r="AJ667">
        <v>0</v>
      </c>
      <c r="AK667">
        <v>0</v>
      </c>
      <c r="AL667">
        <v>0</v>
      </c>
      <c r="AM667">
        <f t="shared" ref="AM667" si="401">SUM($AJ667+$AK667+$AL667)</f>
        <v>0</v>
      </c>
      <c r="AN667" s="8">
        <f t="shared" si="381"/>
        <v>2</v>
      </c>
      <c r="AO667" s="8">
        <f t="shared" si="380"/>
        <v>3</v>
      </c>
    </row>
    <row r="668" spans="1:41" ht="12.75" customHeight="1" x14ac:dyDescent="0.35">
      <c r="A668" s="6">
        <v>334</v>
      </c>
      <c r="B668">
        <v>710750</v>
      </c>
      <c r="C668" s="6" t="s">
        <v>326</v>
      </c>
      <c r="D668" s="6" t="s">
        <v>1203</v>
      </c>
      <c r="E668" s="6" t="s">
        <v>1226</v>
      </c>
      <c r="F668" s="9">
        <v>43466.01</v>
      </c>
      <c r="G668" s="6">
        <v>3</v>
      </c>
      <c r="H668" s="6">
        <v>1</v>
      </c>
      <c r="I668" s="6">
        <v>710</v>
      </c>
      <c r="J668" s="6">
        <v>750</v>
      </c>
      <c r="K668" s="6">
        <v>2</v>
      </c>
      <c r="L668" s="6">
        <v>0</v>
      </c>
      <c r="M668" s="6">
        <v>0</v>
      </c>
      <c r="N668" s="6">
        <v>0</v>
      </c>
      <c r="O668" s="6">
        <v>1</v>
      </c>
      <c r="P668" s="6">
        <v>4</v>
      </c>
      <c r="Q668">
        <v>0</v>
      </c>
      <c r="R668" s="6">
        <v>6</v>
      </c>
      <c r="S668" s="6">
        <v>0</v>
      </c>
      <c r="T668" s="6">
        <v>1</v>
      </c>
      <c r="U668" s="6">
        <v>0</v>
      </c>
      <c r="V668" s="6">
        <v>0</v>
      </c>
      <c r="W668" s="6">
        <v>0</v>
      </c>
      <c r="X668" s="6">
        <v>0</v>
      </c>
      <c r="Y668" s="6">
        <v>0</v>
      </c>
      <c r="Z668" s="6">
        <v>0</v>
      </c>
      <c r="AA668" s="6">
        <v>0</v>
      </c>
      <c r="AB668" s="6">
        <v>0</v>
      </c>
      <c r="AC668" s="6">
        <v>0</v>
      </c>
      <c r="AD668" s="6">
        <v>0</v>
      </c>
      <c r="AE668" s="6">
        <v>0</v>
      </c>
      <c r="AF668" s="6">
        <v>0</v>
      </c>
      <c r="AG668" s="6">
        <v>0</v>
      </c>
      <c r="AH668" s="6">
        <v>0</v>
      </c>
      <c r="AI668" s="6">
        <v>0</v>
      </c>
      <c r="AJ668" s="6">
        <v>0</v>
      </c>
      <c r="AK668" s="6">
        <v>0</v>
      </c>
      <c r="AL668" s="6">
        <v>0</v>
      </c>
      <c r="AM668" s="6">
        <v>0</v>
      </c>
      <c r="AN668" s="8">
        <f t="shared" si="381"/>
        <v>0</v>
      </c>
      <c r="AO668" s="8">
        <f t="shared" si="380"/>
        <v>1</v>
      </c>
    </row>
    <row r="669" spans="1:41" ht="12.75" customHeight="1" x14ac:dyDescent="0.35">
      <c r="A669" s="6">
        <v>334</v>
      </c>
      <c r="B669" s="6">
        <v>710750</v>
      </c>
      <c r="C669" s="6" t="s">
        <v>326</v>
      </c>
      <c r="D669" s="6" t="s">
        <v>1203</v>
      </c>
      <c r="F669" s="9">
        <v>43467.01</v>
      </c>
      <c r="G669">
        <v>0</v>
      </c>
      <c r="H669">
        <v>0</v>
      </c>
      <c r="I669">
        <v>750</v>
      </c>
      <c r="J669">
        <v>710</v>
      </c>
      <c r="K669">
        <v>0</v>
      </c>
      <c r="L669">
        <v>0</v>
      </c>
      <c r="M669">
        <v>0</v>
      </c>
      <c r="N669">
        <v>0</v>
      </c>
      <c r="O669">
        <v>0</v>
      </c>
      <c r="P669">
        <v>0</v>
      </c>
      <c r="Q669">
        <v>0</v>
      </c>
      <c r="R669" s="6">
        <v>0</v>
      </c>
      <c r="S669" s="6">
        <v>0</v>
      </c>
      <c r="T669" s="6">
        <v>0</v>
      </c>
      <c r="U669" s="6">
        <v>0</v>
      </c>
      <c r="V669" s="6">
        <v>0</v>
      </c>
      <c r="W669" s="6">
        <v>0</v>
      </c>
      <c r="X669" s="6">
        <v>0</v>
      </c>
      <c r="Y669" s="6">
        <v>0</v>
      </c>
      <c r="Z669" s="6">
        <v>0</v>
      </c>
      <c r="AA669" s="6">
        <v>0</v>
      </c>
      <c r="AB669" s="6">
        <v>0</v>
      </c>
      <c r="AC669" s="6">
        <v>0</v>
      </c>
      <c r="AD669" s="6">
        <v>0</v>
      </c>
      <c r="AE669" s="6">
        <v>0</v>
      </c>
      <c r="AF669" s="6">
        <v>0</v>
      </c>
      <c r="AG669" s="6">
        <v>0</v>
      </c>
      <c r="AH669" s="6">
        <v>0</v>
      </c>
      <c r="AI669" s="6">
        <v>0</v>
      </c>
      <c r="AJ669" s="6">
        <v>0</v>
      </c>
      <c r="AK669" s="6">
        <v>0</v>
      </c>
      <c r="AL669" s="6">
        <v>0</v>
      </c>
      <c r="AM669" s="6">
        <v>0</v>
      </c>
      <c r="AN669" s="8">
        <f t="shared" si="381"/>
        <v>0</v>
      </c>
      <c r="AO669" s="8">
        <f t="shared" si="380"/>
        <v>0</v>
      </c>
    </row>
    <row r="670" spans="1:41" ht="12.75" customHeight="1" x14ac:dyDescent="0.35">
      <c r="A670" s="6">
        <v>335</v>
      </c>
      <c r="B670" s="6">
        <v>710750</v>
      </c>
      <c r="C670" s="6" t="s">
        <v>326</v>
      </c>
      <c r="D670" s="6" t="s">
        <v>1203</v>
      </c>
      <c r="E670" s="6" t="s">
        <v>1229</v>
      </c>
      <c r="F670" s="9">
        <v>43998</v>
      </c>
      <c r="G670" s="6">
        <v>2</v>
      </c>
      <c r="H670" s="6">
        <v>1</v>
      </c>
      <c r="I670" s="6">
        <v>710</v>
      </c>
      <c r="J670" s="6">
        <v>750</v>
      </c>
      <c r="K670" s="6">
        <v>1</v>
      </c>
      <c r="L670" s="6">
        <v>0</v>
      </c>
      <c r="M670" s="6">
        <v>1</v>
      </c>
      <c r="N670" s="6">
        <v>0</v>
      </c>
      <c r="O670" s="6">
        <v>1</v>
      </c>
      <c r="P670" s="6">
        <v>2</v>
      </c>
      <c r="Q670">
        <v>0</v>
      </c>
      <c r="R670" s="6">
        <v>6</v>
      </c>
      <c r="S670" s="6">
        <v>5</v>
      </c>
      <c r="T670" s="6">
        <v>2</v>
      </c>
      <c r="U670" s="6">
        <v>17</v>
      </c>
      <c r="V670" s="6">
        <v>0</v>
      </c>
      <c r="W670" s="6">
        <v>1</v>
      </c>
      <c r="X670" s="6">
        <v>0</v>
      </c>
      <c r="Y670" s="6">
        <v>0</v>
      </c>
      <c r="Z670" s="6">
        <v>0</v>
      </c>
      <c r="AA670" s="6">
        <v>0</v>
      </c>
      <c r="AB670" s="6">
        <v>0</v>
      </c>
      <c r="AC670" s="6">
        <v>0</v>
      </c>
      <c r="AD670" s="6">
        <v>0</v>
      </c>
      <c r="AE670" s="6">
        <v>0</v>
      </c>
      <c r="AF670" s="6">
        <v>0</v>
      </c>
      <c r="AG670" s="6">
        <v>2.8</v>
      </c>
      <c r="AH670" s="6">
        <v>0.1</v>
      </c>
      <c r="AI670" s="6">
        <v>2</v>
      </c>
      <c r="AJ670" s="6">
        <v>0</v>
      </c>
      <c r="AK670" s="6">
        <v>0</v>
      </c>
      <c r="AL670" s="6">
        <v>0</v>
      </c>
      <c r="AM670" s="6">
        <v>0</v>
      </c>
      <c r="AN670" s="8">
        <f t="shared" si="381"/>
        <v>1</v>
      </c>
      <c r="AO670" s="8">
        <f t="shared" si="380"/>
        <v>4</v>
      </c>
    </row>
    <row r="671" spans="1:41" ht="12.75" customHeight="1" x14ac:dyDescent="0.35">
      <c r="A671" s="6">
        <v>335</v>
      </c>
      <c r="B671">
        <v>710750</v>
      </c>
      <c r="C671" s="6" t="s">
        <v>326</v>
      </c>
      <c r="D671" s="6" t="s">
        <v>1203</v>
      </c>
      <c r="F671" s="9">
        <v>43999</v>
      </c>
      <c r="G671">
        <v>0</v>
      </c>
      <c r="H671">
        <v>0</v>
      </c>
      <c r="I671">
        <v>750</v>
      </c>
      <c r="J671">
        <v>710</v>
      </c>
      <c r="K671">
        <v>0</v>
      </c>
      <c r="L671">
        <v>0</v>
      </c>
      <c r="M671">
        <v>0</v>
      </c>
      <c r="N671">
        <v>0</v>
      </c>
      <c r="O671">
        <v>0</v>
      </c>
      <c r="P671">
        <v>0</v>
      </c>
      <c r="Q671">
        <v>0</v>
      </c>
      <c r="R671" s="6">
        <v>6</v>
      </c>
      <c r="S671" s="6">
        <v>5</v>
      </c>
      <c r="T671" s="6">
        <v>2</v>
      </c>
      <c r="U671" s="6">
        <v>17</v>
      </c>
      <c r="V671" s="6">
        <v>0</v>
      </c>
      <c r="W671" s="6">
        <v>1</v>
      </c>
      <c r="X671" s="6">
        <v>0</v>
      </c>
      <c r="Y671" s="6">
        <v>0</v>
      </c>
      <c r="Z671" s="6">
        <v>0</v>
      </c>
      <c r="AA671" s="6">
        <v>0</v>
      </c>
      <c r="AB671" s="6">
        <v>0</v>
      </c>
      <c r="AC671" s="6">
        <v>0</v>
      </c>
      <c r="AD671" s="6">
        <v>0</v>
      </c>
      <c r="AE671" s="6">
        <v>0</v>
      </c>
      <c r="AF671" s="6">
        <v>0</v>
      </c>
      <c r="AG671" s="6">
        <v>2.8</v>
      </c>
      <c r="AH671" s="6">
        <v>0.1</v>
      </c>
      <c r="AI671" s="6">
        <v>2</v>
      </c>
      <c r="AJ671" s="6">
        <v>0</v>
      </c>
      <c r="AK671" s="6">
        <v>0</v>
      </c>
      <c r="AL671" s="6">
        <v>0</v>
      </c>
      <c r="AM671" s="6">
        <v>0</v>
      </c>
      <c r="AN671" s="8">
        <f t="shared" si="381"/>
        <v>1</v>
      </c>
      <c r="AO671" s="8">
        <f t="shared" si="380"/>
        <v>4</v>
      </c>
    </row>
    <row r="672" spans="1:41" ht="12.75" customHeight="1" x14ac:dyDescent="0.35">
      <c r="A672" s="6">
        <v>336</v>
      </c>
      <c r="B672" s="6">
        <v>710750</v>
      </c>
      <c r="C672" s="6" t="s">
        <v>326</v>
      </c>
      <c r="D672" s="6" t="s">
        <v>1203</v>
      </c>
      <c r="E672" s="6" t="s">
        <v>1233</v>
      </c>
      <c r="F672" s="9">
        <v>44014</v>
      </c>
      <c r="G672" s="6">
        <v>3</v>
      </c>
      <c r="H672" s="6">
        <v>3</v>
      </c>
      <c r="I672" s="6">
        <v>710</v>
      </c>
      <c r="J672" s="6">
        <v>750</v>
      </c>
      <c r="K672" s="6">
        <v>3</v>
      </c>
      <c r="L672" s="6">
        <v>0</v>
      </c>
      <c r="M672" s="6">
        <v>1</v>
      </c>
      <c r="N672" s="6">
        <v>0</v>
      </c>
      <c r="O672" s="6">
        <v>2</v>
      </c>
      <c r="P672" s="6">
        <v>4</v>
      </c>
      <c r="Q672">
        <v>0</v>
      </c>
      <c r="R672" s="6">
        <v>6</v>
      </c>
      <c r="S672" s="6">
        <v>5</v>
      </c>
      <c r="T672" s="6">
        <v>2</v>
      </c>
      <c r="U672" s="6">
        <v>17</v>
      </c>
      <c r="V672" s="6">
        <v>0</v>
      </c>
      <c r="W672" s="6">
        <v>1</v>
      </c>
      <c r="X672" s="6">
        <v>0</v>
      </c>
      <c r="Y672" s="6">
        <v>0</v>
      </c>
      <c r="Z672" s="6">
        <v>0</v>
      </c>
      <c r="AA672" s="6">
        <v>0</v>
      </c>
      <c r="AB672" s="6">
        <v>0</v>
      </c>
      <c r="AC672" s="6">
        <v>0</v>
      </c>
      <c r="AD672" s="6">
        <v>0</v>
      </c>
      <c r="AE672" s="6">
        <v>0</v>
      </c>
      <c r="AF672" s="6">
        <v>0</v>
      </c>
      <c r="AG672" s="6">
        <v>2.8</v>
      </c>
      <c r="AH672" s="6">
        <v>0.1</v>
      </c>
      <c r="AI672" s="6">
        <v>2</v>
      </c>
      <c r="AJ672" s="6">
        <v>0</v>
      </c>
      <c r="AK672" s="6">
        <v>0</v>
      </c>
      <c r="AL672" s="6">
        <v>0</v>
      </c>
      <c r="AM672" s="6">
        <v>0</v>
      </c>
      <c r="AN672" s="8">
        <f t="shared" si="381"/>
        <v>1</v>
      </c>
      <c r="AO672" s="8">
        <f t="shared" si="380"/>
        <v>4</v>
      </c>
    </row>
    <row r="673" spans="1:41" ht="12.75" customHeight="1" x14ac:dyDescent="0.35">
      <c r="A673" s="6">
        <v>336</v>
      </c>
      <c r="B673">
        <v>710750</v>
      </c>
      <c r="C673" s="6" t="s">
        <v>326</v>
      </c>
      <c r="D673" s="6" t="s">
        <v>1203</v>
      </c>
      <c r="F673" s="9">
        <v>44015</v>
      </c>
      <c r="G673">
        <v>0</v>
      </c>
      <c r="H673">
        <v>0</v>
      </c>
      <c r="I673">
        <v>750</v>
      </c>
      <c r="J673">
        <v>710</v>
      </c>
      <c r="K673">
        <v>0</v>
      </c>
      <c r="L673">
        <v>0</v>
      </c>
      <c r="M673">
        <v>0</v>
      </c>
      <c r="N673">
        <v>0</v>
      </c>
      <c r="O673">
        <v>0</v>
      </c>
      <c r="P673">
        <v>0</v>
      </c>
      <c r="Q673">
        <v>0</v>
      </c>
      <c r="R673" s="6">
        <v>6</v>
      </c>
      <c r="S673" s="6">
        <v>5</v>
      </c>
      <c r="T673" s="6">
        <v>2</v>
      </c>
      <c r="U673" s="6">
        <v>17</v>
      </c>
      <c r="V673" s="6">
        <v>0</v>
      </c>
      <c r="W673" s="6">
        <v>1</v>
      </c>
      <c r="X673" s="6">
        <v>0</v>
      </c>
      <c r="Y673" s="6">
        <v>0</v>
      </c>
      <c r="Z673" s="6">
        <v>0</v>
      </c>
      <c r="AA673" s="6">
        <v>0</v>
      </c>
      <c r="AB673" s="6">
        <v>0</v>
      </c>
      <c r="AC673" s="6">
        <v>0</v>
      </c>
      <c r="AD673" s="6">
        <v>0</v>
      </c>
      <c r="AE673" s="6">
        <v>0</v>
      </c>
      <c r="AF673" s="6">
        <v>0</v>
      </c>
      <c r="AG673" s="6">
        <v>2.8</v>
      </c>
      <c r="AH673" s="6">
        <v>0.1</v>
      </c>
      <c r="AI673" s="6">
        <v>2</v>
      </c>
      <c r="AJ673" s="6">
        <v>0</v>
      </c>
      <c r="AK673" s="6">
        <v>0</v>
      </c>
      <c r="AL673" s="6">
        <v>0</v>
      </c>
      <c r="AM673" s="6">
        <v>0</v>
      </c>
      <c r="AN673" s="8">
        <f t="shared" si="381"/>
        <v>1</v>
      </c>
      <c r="AO673" s="8">
        <f t="shared" si="380"/>
        <v>4</v>
      </c>
    </row>
    <row r="674" spans="1:41" ht="12.75" customHeight="1" x14ac:dyDescent="0.35">
      <c r="A674" s="6">
        <v>337</v>
      </c>
      <c r="B674" s="6">
        <v>710816</v>
      </c>
      <c r="C674" s="6" t="s">
        <v>326</v>
      </c>
      <c r="D674" s="6" t="s">
        <v>1235</v>
      </c>
      <c r="E674" s="6" t="s">
        <v>1236</v>
      </c>
      <c r="F674" s="9">
        <v>39142</v>
      </c>
      <c r="G674" s="6">
        <v>3</v>
      </c>
      <c r="H674" s="6">
        <v>2</v>
      </c>
      <c r="I674" s="6">
        <v>710</v>
      </c>
      <c r="J674" s="6">
        <v>816</v>
      </c>
      <c r="K674" s="6">
        <v>2</v>
      </c>
      <c r="L674" s="6">
        <v>0</v>
      </c>
      <c r="M674" s="6">
        <v>1</v>
      </c>
      <c r="N674" s="6">
        <v>0</v>
      </c>
      <c r="O674" s="6">
        <v>2</v>
      </c>
      <c r="P674" s="6">
        <v>3</v>
      </c>
      <c r="Q674">
        <v>0</v>
      </c>
      <c r="R674">
        <v>0</v>
      </c>
      <c r="S674">
        <v>0</v>
      </c>
      <c r="T674">
        <f t="shared" ref="T674:T675" si="402">SUM($R674+$S674)</f>
        <v>0</v>
      </c>
      <c r="U674">
        <v>17</v>
      </c>
      <c r="V674">
        <v>0</v>
      </c>
      <c r="W674">
        <v>1</v>
      </c>
      <c r="X674">
        <v>0</v>
      </c>
      <c r="Y674">
        <v>0</v>
      </c>
      <c r="Z674">
        <v>0</v>
      </c>
      <c r="AA674">
        <f t="shared" ref="AA674:AA683" si="403">SUM($X674+$Y674+$Z674)</f>
        <v>0</v>
      </c>
      <c r="AB674">
        <v>16.399999999999999</v>
      </c>
      <c r="AC674">
        <v>0</v>
      </c>
      <c r="AD674">
        <v>0</v>
      </c>
      <c r="AE674">
        <v>1</v>
      </c>
      <c r="AF674">
        <v>0</v>
      </c>
      <c r="AG674">
        <v>0</v>
      </c>
      <c r="AH674">
        <v>0</v>
      </c>
      <c r="AI674">
        <f t="shared" ref="AI674:AI680" si="404">SUM($AF674+$AG674+$AH674)</f>
        <v>0</v>
      </c>
      <c r="AJ674">
        <v>0</v>
      </c>
      <c r="AK674">
        <v>0</v>
      </c>
      <c r="AL674">
        <v>0</v>
      </c>
      <c r="AM674">
        <f t="shared" ref="AM674:AM675" si="405">SUM($AJ674+$AK674+$AL674)</f>
        <v>0</v>
      </c>
      <c r="AN674" s="8">
        <f t="shared" si="381"/>
        <v>2</v>
      </c>
      <c r="AO674" s="8">
        <f t="shared" si="380"/>
        <v>0</v>
      </c>
    </row>
    <row r="675" spans="1:41" customFormat="1" x14ac:dyDescent="0.35">
      <c r="A675">
        <v>337</v>
      </c>
      <c r="B675">
        <v>710816</v>
      </c>
      <c r="C675" t="s">
        <v>326</v>
      </c>
      <c r="D675" t="s">
        <v>1235</v>
      </c>
      <c r="E675" t="s">
        <v>1562</v>
      </c>
      <c r="F675" s="10">
        <v>42615.02</v>
      </c>
      <c r="G675">
        <v>0</v>
      </c>
      <c r="H675">
        <v>0</v>
      </c>
      <c r="I675">
        <v>816</v>
      </c>
      <c r="J675">
        <v>710</v>
      </c>
      <c r="K675">
        <v>0</v>
      </c>
      <c r="L675">
        <v>0</v>
      </c>
      <c r="M675">
        <v>0</v>
      </c>
      <c r="N675">
        <v>0</v>
      </c>
      <c r="O675">
        <v>0</v>
      </c>
      <c r="P675">
        <v>0</v>
      </c>
      <c r="Q675">
        <v>0</v>
      </c>
      <c r="R675">
        <v>0</v>
      </c>
      <c r="S675">
        <v>0</v>
      </c>
      <c r="T675">
        <f t="shared" si="402"/>
        <v>0</v>
      </c>
      <c r="U675">
        <v>0</v>
      </c>
      <c r="V675">
        <v>0</v>
      </c>
      <c r="W675">
        <f t="shared" ref="W675" si="406">SUM($U675, $V675)</f>
        <v>0</v>
      </c>
      <c r="X675">
        <v>0</v>
      </c>
      <c r="Y675">
        <v>0</v>
      </c>
      <c r="Z675">
        <v>0</v>
      </c>
      <c r="AA675">
        <f t="shared" si="403"/>
        <v>0</v>
      </c>
      <c r="AB675">
        <v>0</v>
      </c>
      <c r="AC675">
        <v>0</v>
      </c>
      <c r="AD675">
        <v>0</v>
      </c>
      <c r="AE675">
        <f t="shared" ref="AE675:AE680" si="407">SUM($AB675+$AC675+$AD675)</f>
        <v>0</v>
      </c>
      <c r="AF675">
        <v>0</v>
      </c>
      <c r="AG675">
        <v>0</v>
      </c>
      <c r="AH675">
        <v>0</v>
      </c>
      <c r="AI675">
        <f t="shared" si="404"/>
        <v>0</v>
      </c>
      <c r="AJ675">
        <v>0</v>
      </c>
      <c r="AK675">
        <v>0</v>
      </c>
      <c r="AL675">
        <v>0</v>
      </c>
      <c r="AM675">
        <f t="shared" si="405"/>
        <v>0</v>
      </c>
      <c r="AN675" s="8">
        <f t="shared" si="381"/>
        <v>0</v>
      </c>
      <c r="AO675" s="8">
        <f t="shared" si="380"/>
        <v>0</v>
      </c>
    </row>
    <row r="676" spans="1:41" ht="12.75" customHeight="1" x14ac:dyDescent="0.35">
      <c r="A676" s="6">
        <v>338</v>
      </c>
      <c r="B676" s="6">
        <v>710816</v>
      </c>
      <c r="C676" s="6" t="s">
        <v>326</v>
      </c>
      <c r="D676" s="6" t="s">
        <v>1235</v>
      </c>
      <c r="E676" s="6" t="s">
        <v>1238</v>
      </c>
      <c r="F676" s="9">
        <v>39861.019999999997</v>
      </c>
      <c r="G676" s="6">
        <v>3</v>
      </c>
      <c r="H676" s="6">
        <v>2</v>
      </c>
      <c r="I676" s="6">
        <v>710</v>
      </c>
      <c r="J676" s="6">
        <v>816</v>
      </c>
      <c r="K676" s="6">
        <v>3</v>
      </c>
      <c r="L676" s="6">
        <v>0</v>
      </c>
      <c r="M676" s="6">
        <v>1</v>
      </c>
      <c r="N676" s="6">
        <v>0</v>
      </c>
      <c r="O676" s="6">
        <v>2</v>
      </c>
      <c r="P676" s="6">
        <v>3</v>
      </c>
      <c r="Q676">
        <v>0</v>
      </c>
      <c r="R676">
        <v>0</v>
      </c>
      <c r="S676">
        <v>5</v>
      </c>
      <c r="T676">
        <v>1</v>
      </c>
      <c r="U676">
        <v>17</v>
      </c>
      <c r="V676">
        <v>18</v>
      </c>
      <c r="W676">
        <v>2</v>
      </c>
      <c r="X676">
        <v>0</v>
      </c>
      <c r="Y676">
        <v>0</v>
      </c>
      <c r="Z676">
        <v>0</v>
      </c>
      <c r="AA676">
        <f t="shared" si="403"/>
        <v>0</v>
      </c>
      <c r="AB676">
        <v>0</v>
      </c>
      <c r="AC676">
        <v>0</v>
      </c>
      <c r="AD676">
        <v>0</v>
      </c>
      <c r="AE676">
        <f t="shared" si="407"/>
        <v>0</v>
      </c>
      <c r="AF676">
        <v>0</v>
      </c>
      <c r="AG676">
        <v>0</v>
      </c>
      <c r="AH676">
        <v>0</v>
      </c>
      <c r="AI676">
        <f t="shared" si="404"/>
        <v>0</v>
      </c>
      <c r="AJ676">
        <v>15.2</v>
      </c>
      <c r="AK676">
        <v>0</v>
      </c>
      <c r="AL676">
        <v>0</v>
      </c>
      <c r="AM676">
        <v>1</v>
      </c>
      <c r="AN676" s="8">
        <f t="shared" si="381"/>
        <v>3</v>
      </c>
      <c r="AO676" s="8">
        <f t="shared" si="380"/>
        <v>1</v>
      </c>
    </row>
    <row r="677" spans="1:41" customFormat="1" x14ac:dyDescent="0.35">
      <c r="A677">
        <v>338</v>
      </c>
      <c r="B677">
        <v>710816</v>
      </c>
      <c r="C677" t="s">
        <v>326</v>
      </c>
      <c r="D677" t="s">
        <v>1235</v>
      </c>
      <c r="E677" t="s">
        <v>1562</v>
      </c>
      <c r="F677" s="10">
        <v>39148</v>
      </c>
      <c r="G677">
        <v>0</v>
      </c>
      <c r="H677">
        <v>0</v>
      </c>
      <c r="I677">
        <v>816</v>
      </c>
      <c r="J677">
        <v>710</v>
      </c>
      <c r="K677">
        <v>0</v>
      </c>
      <c r="L677">
        <v>0</v>
      </c>
      <c r="M677">
        <v>0</v>
      </c>
      <c r="N677">
        <v>0</v>
      </c>
      <c r="O677">
        <v>0</v>
      </c>
      <c r="P677">
        <v>0</v>
      </c>
      <c r="Q677">
        <v>0</v>
      </c>
      <c r="R677">
        <v>0</v>
      </c>
      <c r="S677">
        <v>5</v>
      </c>
      <c r="T677">
        <v>1</v>
      </c>
      <c r="U677">
        <v>17</v>
      </c>
      <c r="V677">
        <v>0</v>
      </c>
      <c r="W677">
        <v>1</v>
      </c>
      <c r="X677">
        <v>0</v>
      </c>
      <c r="Y677">
        <v>0</v>
      </c>
      <c r="Z677">
        <v>0</v>
      </c>
      <c r="AA677">
        <f t="shared" si="403"/>
        <v>0</v>
      </c>
      <c r="AB677">
        <v>0</v>
      </c>
      <c r="AC677">
        <v>0</v>
      </c>
      <c r="AD677">
        <v>0</v>
      </c>
      <c r="AE677">
        <f t="shared" si="407"/>
        <v>0</v>
      </c>
      <c r="AF677">
        <v>0</v>
      </c>
      <c r="AG677">
        <v>0</v>
      </c>
      <c r="AH677">
        <v>0</v>
      </c>
      <c r="AI677">
        <f t="shared" si="404"/>
        <v>0</v>
      </c>
      <c r="AJ677">
        <v>0</v>
      </c>
      <c r="AK677">
        <v>0</v>
      </c>
      <c r="AL677">
        <v>0</v>
      </c>
      <c r="AM677">
        <f t="shared" ref="AM677" si="408">SUM($AJ677+$AK677+$AL677)</f>
        <v>0</v>
      </c>
      <c r="AN677" s="8">
        <f t="shared" si="381"/>
        <v>1</v>
      </c>
      <c r="AO677" s="8">
        <f t="shared" si="380"/>
        <v>1</v>
      </c>
    </row>
    <row r="678" spans="1:41" ht="12.75" customHeight="1" x14ac:dyDescent="0.35">
      <c r="A678" s="6">
        <v>339</v>
      </c>
      <c r="B678" s="6">
        <v>710816</v>
      </c>
      <c r="C678" s="6" t="s">
        <v>326</v>
      </c>
      <c r="D678" s="6" t="s">
        <v>1235</v>
      </c>
      <c r="E678" s="6" t="s">
        <v>1240</v>
      </c>
      <c r="F678" s="9">
        <v>40697</v>
      </c>
      <c r="G678" s="6">
        <v>4.2</v>
      </c>
      <c r="H678" s="6">
        <v>2</v>
      </c>
      <c r="I678" s="6">
        <v>710</v>
      </c>
      <c r="J678" s="6">
        <v>816</v>
      </c>
      <c r="K678" s="6">
        <v>1</v>
      </c>
      <c r="L678" s="6">
        <v>1</v>
      </c>
      <c r="M678" s="6">
        <v>1</v>
      </c>
      <c r="N678" s="6">
        <v>0</v>
      </c>
      <c r="O678" s="6">
        <v>1</v>
      </c>
      <c r="P678" s="6">
        <v>3</v>
      </c>
      <c r="Q678">
        <v>0</v>
      </c>
      <c r="R678">
        <v>0</v>
      </c>
      <c r="S678">
        <v>5</v>
      </c>
      <c r="T678">
        <v>1</v>
      </c>
      <c r="U678">
        <v>17</v>
      </c>
      <c r="V678">
        <v>18</v>
      </c>
      <c r="W678">
        <v>2</v>
      </c>
      <c r="X678">
        <v>0</v>
      </c>
      <c r="Y678">
        <v>0</v>
      </c>
      <c r="Z678">
        <v>0</v>
      </c>
      <c r="AA678">
        <f t="shared" si="403"/>
        <v>0</v>
      </c>
      <c r="AB678">
        <v>0</v>
      </c>
      <c r="AC678">
        <v>0</v>
      </c>
      <c r="AD678">
        <v>0</v>
      </c>
      <c r="AE678">
        <f t="shared" si="407"/>
        <v>0</v>
      </c>
      <c r="AF678">
        <v>0</v>
      </c>
      <c r="AG678">
        <v>0</v>
      </c>
      <c r="AH678">
        <v>0</v>
      </c>
      <c r="AI678">
        <f t="shared" si="404"/>
        <v>0</v>
      </c>
      <c r="AJ678">
        <v>15.2</v>
      </c>
      <c r="AK678">
        <v>0</v>
      </c>
      <c r="AL678">
        <v>0</v>
      </c>
      <c r="AM678">
        <v>1</v>
      </c>
      <c r="AN678" s="8">
        <f t="shared" si="381"/>
        <v>3</v>
      </c>
      <c r="AO678" s="8">
        <f t="shared" si="380"/>
        <v>1</v>
      </c>
    </row>
    <row r="679" spans="1:41" customFormat="1" x14ac:dyDescent="0.35">
      <c r="A679">
        <v>339</v>
      </c>
      <c r="B679">
        <v>710816</v>
      </c>
      <c r="C679" t="s">
        <v>326</v>
      </c>
      <c r="D679" t="s">
        <v>1235</v>
      </c>
      <c r="E679" t="s">
        <v>1562</v>
      </c>
      <c r="F679" s="10">
        <v>40028.01</v>
      </c>
      <c r="G679">
        <v>0</v>
      </c>
      <c r="H679">
        <v>0</v>
      </c>
      <c r="I679">
        <v>816</v>
      </c>
      <c r="J679">
        <v>710</v>
      </c>
      <c r="K679">
        <v>0</v>
      </c>
      <c r="L679">
        <v>0</v>
      </c>
      <c r="M679">
        <v>0</v>
      </c>
      <c r="N679">
        <v>0</v>
      </c>
      <c r="O679">
        <v>0</v>
      </c>
      <c r="P679">
        <v>0</v>
      </c>
      <c r="Q679">
        <v>0</v>
      </c>
      <c r="R679">
        <v>0</v>
      </c>
      <c r="S679">
        <v>5</v>
      </c>
      <c r="T679">
        <v>1</v>
      </c>
      <c r="U679">
        <v>17</v>
      </c>
      <c r="V679">
        <v>0</v>
      </c>
      <c r="W679">
        <v>1</v>
      </c>
      <c r="X679">
        <v>0</v>
      </c>
      <c r="Y679">
        <v>0</v>
      </c>
      <c r="Z679">
        <v>0</v>
      </c>
      <c r="AA679">
        <f t="shared" si="403"/>
        <v>0</v>
      </c>
      <c r="AB679">
        <v>0</v>
      </c>
      <c r="AC679">
        <v>0</v>
      </c>
      <c r="AD679">
        <v>0</v>
      </c>
      <c r="AE679">
        <f t="shared" si="407"/>
        <v>0</v>
      </c>
      <c r="AF679">
        <v>0</v>
      </c>
      <c r="AG679">
        <v>0</v>
      </c>
      <c r="AH679">
        <v>0</v>
      </c>
      <c r="AI679">
        <f t="shared" si="404"/>
        <v>0</v>
      </c>
      <c r="AJ679">
        <v>0</v>
      </c>
      <c r="AK679">
        <v>0</v>
      </c>
      <c r="AL679">
        <v>0</v>
      </c>
      <c r="AM679">
        <f t="shared" ref="AM679:AM681" si="409">SUM($AJ679+$AK679+$AL679)</f>
        <v>0</v>
      </c>
      <c r="AN679" s="8">
        <f t="shared" si="381"/>
        <v>1</v>
      </c>
      <c r="AO679" s="8">
        <f t="shared" si="380"/>
        <v>1</v>
      </c>
    </row>
    <row r="680" spans="1:41" ht="12.75" customHeight="1" x14ac:dyDescent="0.35">
      <c r="A680" s="6">
        <v>340</v>
      </c>
      <c r="B680" s="6">
        <v>710816</v>
      </c>
      <c r="C680" s="6" t="s">
        <v>326</v>
      </c>
      <c r="D680" s="6" t="s">
        <v>1235</v>
      </c>
      <c r="E680" s="6" t="s">
        <v>1243</v>
      </c>
      <c r="F680" s="9">
        <v>41000</v>
      </c>
      <c r="G680" s="6">
        <v>4.3</v>
      </c>
      <c r="H680" s="6">
        <v>2</v>
      </c>
      <c r="I680" s="6">
        <v>816</v>
      </c>
      <c r="J680" s="6">
        <v>710</v>
      </c>
      <c r="K680" s="6">
        <v>4</v>
      </c>
      <c r="L680" s="6">
        <v>0</v>
      </c>
      <c r="M680" s="6">
        <v>1</v>
      </c>
      <c r="N680" s="6">
        <v>0</v>
      </c>
      <c r="O680" s="6">
        <v>4</v>
      </c>
      <c r="P680" s="6">
        <v>4</v>
      </c>
      <c r="Q680">
        <v>0</v>
      </c>
      <c r="R680">
        <v>6</v>
      </c>
      <c r="S680">
        <v>5</v>
      </c>
      <c r="T680">
        <v>2</v>
      </c>
      <c r="U680">
        <v>17</v>
      </c>
      <c r="V680">
        <v>0</v>
      </c>
      <c r="W680">
        <v>1</v>
      </c>
      <c r="X680">
        <v>0</v>
      </c>
      <c r="Y680">
        <v>0</v>
      </c>
      <c r="Z680">
        <v>0</v>
      </c>
      <c r="AA680">
        <f t="shared" si="403"/>
        <v>0</v>
      </c>
      <c r="AB680">
        <v>0</v>
      </c>
      <c r="AC680">
        <v>0</v>
      </c>
      <c r="AD680">
        <v>0</v>
      </c>
      <c r="AE680">
        <f t="shared" si="407"/>
        <v>0</v>
      </c>
      <c r="AF680">
        <v>0</v>
      </c>
      <c r="AG680">
        <v>0</v>
      </c>
      <c r="AH680">
        <v>0</v>
      </c>
      <c r="AI680">
        <f t="shared" si="404"/>
        <v>0</v>
      </c>
      <c r="AJ680">
        <v>0</v>
      </c>
      <c r="AK680">
        <v>0</v>
      </c>
      <c r="AL680">
        <v>0</v>
      </c>
      <c r="AM680">
        <f t="shared" si="409"/>
        <v>0</v>
      </c>
      <c r="AN680" s="8">
        <f t="shared" si="381"/>
        <v>1</v>
      </c>
      <c r="AO680" s="8">
        <f t="shared" si="380"/>
        <v>2</v>
      </c>
    </row>
    <row r="681" spans="1:41" customFormat="1" x14ac:dyDescent="0.35">
      <c r="A681">
        <v>340</v>
      </c>
      <c r="B681">
        <v>710816</v>
      </c>
      <c r="C681" t="s">
        <v>326</v>
      </c>
      <c r="D681" t="s">
        <v>1235</v>
      </c>
      <c r="E681" t="s">
        <v>1562</v>
      </c>
      <c r="F681" s="10">
        <v>40553</v>
      </c>
      <c r="G681">
        <v>0</v>
      </c>
      <c r="H681">
        <v>0</v>
      </c>
      <c r="I681">
        <v>710</v>
      </c>
      <c r="J681">
        <v>816</v>
      </c>
      <c r="K681">
        <v>0</v>
      </c>
      <c r="L681">
        <v>0</v>
      </c>
      <c r="M681">
        <v>0</v>
      </c>
      <c r="N681">
        <v>0</v>
      </c>
      <c r="O681">
        <v>0</v>
      </c>
      <c r="P681">
        <v>0</v>
      </c>
      <c r="Q681">
        <v>0</v>
      </c>
      <c r="R681">
        <v>6</v>
      </c>
      <c r="S681">
        <v>5</v>
      </c>
      <c r="T681">
        <v>2</v>
      </c>
      <c r="U681">
        <v>17</v>
      </c>
      <c r="V681">
        <v>18</v>
      </c>
      <c r="W681">
        <v>2</v>
      </c>
      <c r="X681">
        <v>0</v>
      </c>
      <c r="Y681">
        <v>0</v>
      </c>
      <c r="Z681">
        <v>0</v>
      </c>
      <c r="AA681">
        <f t="shared" si="403"/>
        <v>0</v>
      </c>
      <c r="AB681">
        <v>0</v>
      </c>
      <c r="AC681">
        <v>0</v>
      </c>
      <c r="AD681">
        <v>17.399999999999999</v>
      </c>
      <c r="AE681">
        <v>1</v>
      </c>
      <c r="AF681">
        <v>0</v>
      </c>
      <c r="AG681">
        <v>0</v>
      </c>
      <c r="AH681">
        <v>0.1</v>
      </c>
      <c r="AI681">
        <v>1</v>
      </c>
      <c r="AJ681">
        <v>0</v>
      </c>
      <c r="AK681">
        <v>0</v>
      </c>
      <c r="AL681">
        <v>0</v>
      </c>
      <c r="AM681">
        <f t="shared" si="409"/>
        <v>0</v>
      </c>
      <c r="AN681" s="8">
        <f t="shared" si="381"/>
        <v>3</v>
      </c>
      <c r="AO681" s="8">
        <f t="shared" si="380"/>
        <v>3</v>
      </c>
    </row>
    <row r="682" spans="1:41" ht="12.75" customHeight="1" x14ac:dyDescent="0.35">
      <c r="A682" s="6">
        <v>341</v>
      </c>
      <c r="B682" s="6">
        <v>710816</v>
      </c>
      <c r="C682" s="6" t="s">
        <v>326</v>
      </c>
      <c r="D682" s="6" t="s">
        <v>1235</v>
      </c>
      <c r="E682" s="6" t="s">
        <v>1247</v>
      </c>
      <c r="F682" s="9">
        <v>41518.019999999997</v>
      </c>
      <c r="G682" s="6">
        <v>3</v>
      </c>
      <c r="H682" s="6">
        <v>2</v>
      </c>
      <c r="I682" s="6">
        <v>710</v>
      </c>
      <c r="J682" s="6">
        <v>816</v>
      </c>
      <c r="K682" s="6">
        <v>2</v>
      </c>
      <c r="L682" s="6">
        <v>0</v>
      </c>
      <c r="M682" s="6">
        <v>1</v>
      </c>
      <c r="N682" s="6">
        <v>0</v>
      </c>
      <c r="O682" s="6">
        <v>1</v>
      </c>
      <c r="P682" s="6">
        <v>3</v>
      </c>
      <c r="Q682">
        <v>0</v>
      </c>
      <c r="R682">
        <v>0</v>
      </c>
      <c r="S682">
        <v>5</v>
      </c>
      <c r="T682">
        <v>1</v>
      </c>
      <c r="U682">
        <v>17</v>
      </c>
      <c r="V682">
        <v>18</v>
      </c>
      <c r="W682">
        <v>2</v>
      </c>
      <c r="X682">
        <v>0</v>
      </c>
      <c r="Y682">
        <v>0</v>
      </c>
      <c r="Z682">
        <v>0</v>
      </c>
      <c r="AA682">
        <f t="shared" si="403"/>
        <v>0</v>
      </c>
      <c r="AB682">
        <v>0</v>
      </c>
      <c r="AC682">
        <v>0</v>
      </c>
      <c r="AD682">
        <v>0</v>
      </c>
      <c r="AE682">
        <f t="shared" ref="AE682:AE683" si="410">SUM($AB682+$AC682+$AD682)</f>
        <v>0</v>
      </c>
      <c r="AF682">
        <v>0</v>
      </c>
      <c r="AG682">
        <v>0</v>
      </c>
      <c r="AH682">
        <v>0</v>
      </c>
      <c r="AI682">
        <f t="shared" ref="AI682:AI683" si="411">SUM($AF682+$AG682+$AH682)</f>
        <v>0</v>
      </c>
      <c r="AJ682">
        <v>15.2</v>
      </c>
      <c r="AK682">
        <v>0</v>
      </c>
      <c r="AL682">
        <v>0</v>
      </c>
      <c r="AM682">
        <v>1</v>
      </c>
      <c r="AN682" s="8">
        <f t="shared" si="381"/>
        <v>3</v>
      </c>
      <c r="AO682" s="8">
        <f t="shared" si="380"/>
        <v>1</v>
      </c>
    </row>
    <row r="683" spans="1:41" customFormat="1" x14ac:dyDescent="0.35">
      <c r="A683">
        <v>341</v>
      </c>
      <c r="B683">
        <v>710816</v>
      </c>
      <c r="C683" t="s">
        <v>326</v>
      </c>
      <c r="D683" t="s">
        <v>1235</v>
      </c>
      <c r="E683" t="s">
        <v>1562</v>
      </c>
      <c r="F683" s="10">
        <v>40028</v>
      </c>
      <c r="G683">
        <v>0</v>
      </c>
      <c r="H683">
        <v>0</v>
      </c>
      <c r="I683">
        <v>816</v>
      </c>
      <c r="J683">
        <v>710</v>
      </c>
      <c r="K683">
        <v>0</v>
      </c>
      <c r="L683">
        <v>0</v>
      </c>
      <c r="M683">
        <v>0</v>
      </c>
      <c r="N683">
        <v>0</v>
      </c>
      <c r="O683">
        <v>0</v>
      </c>
      <c r="P683">
        <v>0</v>
      </c>
      <c r="Q683">
        <v>0</v>
      </c>
      <c r="R683">
        <v>0</v>
      </c>
      <c r="S683">
        <v>5</v>
      </c>
      <c r="T683">
        <v>1</v>
      </c>
      <c r="U683">
        <v>17</v>
      </c>
      <c r="V683">
        <v>0</v>
      </c>
      <c r="W683">
        <v>1</v>
      </c>
      <c r="X683">
        <v>0</v>
      </c>
      <c r="Y683">
        <v>0</v>
      </c>
      <c r="Z683">
        <v>0</v>
      </c>
      <c r="AA683">
        <f t="shared" si="403"/>
        <v>0</v>
      </c>
      <c r="AB683">
        <v>0</v>
      </c>
      <c r="AC683">
        <v>0</v>
      </c>
      <c r="AD683">
        <v>0</v>
      </c>
      <c r="AE683">
        <f t="shared" si="410"/>
        <v>0</v>
      </c>
      <c r="AF683">
        <v>0</v>
      </c>
      <c r="AG683">
        <v>0</v>
      </c>
      <c r="AH683">
        <v>0</v>
      </c>
      <c r="AI683">
        <f t="shared" si="411"/>
        <v>0</v>
      </c>
      <c r="AJ683">
        <v>0</v>
      </c>
      <c r="AK683">
        <v>0</v>
      </c>
      <c r="AL683">
        <v>0</v>
      </c>
      <c r="AM683">
        <f t="shared" ref="AM683" si="412">SUM($AJ683+$AK683+$AL683)</f>
        <v>0</v>
      </c>
      <c r="AN683" s="8">
        <f t="shared" si="381"/>
        <v>1</v>
      </c>
      <c r="AO683" s="8">
        <f t="shared" si="380"/>
        <v>1</v>
      </c>
    </row>
    <row r="684" spans="1:41" ht="12.75" customHeight="1" x14ac:dyDescent="0.35">
      <c r="A684" s="6">
        <v>342</v>
      </c>
      <c r="B684" s="6">
        <v>710816</v>
      </c>
      <c r="C684" s="6" t="s">
        <v>326</v>
      </c>
      <c r="D684" s="6" t="s">
        <v>1235</v>
      </c>
      <c r="E684" s="6" t="s">
        <v>1251</v>
      </c>
      <c r="F684" s="9">
        <v>42278.02</v>
      </c>
      <c r="G684" s="6">
        <v>3</v>
      </c>
      <c r="H684" s="6">
        <v>1</v>
      </c>
      <c r="I684" s="6">
        <v>710</v>
      </c>
      <c r="J684" s="6">
        <v>816</v>
      </c>
      <c r="K684" s="6">
        <v>2</v>
      </c>
      <c r="L684" s="6">
        <v>1</v>
      </c>
      <c r="M684" s="6">
        <v>1</v>
      </c>
      <c r="N684" s="6">
        <v>0</v>
      </c>
      <c r="O684" s="6">
        <v>1</v>
      </c>
      <c r="P684" s="6">
        <v>2</v>
      </c>
      <c r="Q684">
        <v>0</v>
      </c>
      <c r="R684" s="6">
        <v>0</v>
      </c>
      <c r="S684" s="6">
        <v>0</v>
      </c>
      <c r="T684" s="6">
        <v>0</v>
      </c>
      <c r="U684" s="6">
        <v>0</v>
      </c>
      <c r="V684" s="6">
        <v>0</v>
      </c>
      <c r="W684" s="6">
        <v>0</v>
      </c>
      <c r="X684" s="6">
        <v>0</v>
      </c>
      <c r="Y684" s="6">
        <v>0</v>
      </c>
      <c r="Z684" s="6">
        <v>0</v>
      </c>
      <c r="AA684" s="6">
        <v>0</v>
      </c>
      <c r="AB684" s="6">
        <v>0</v>
      </c>
      <c r="AC684" s="6">
        <v>0</v>
      </c>
      <c r="AD684" s="6">
        <v>0</v>
      </c>
      <c r="AE684" s="6">
        <v>0</v>
      </c>
      <c r="AF684" s="6">
        <v>0</v>
      </c>
      <c r="AG684" s="6">
        <v>0</v>
      </c>
      <c r="AH684" s="6">
        <v>0</v>
      </c>
      <c r="AI684" s="6">
        <v>0</v>
      </c>
      <c r="AJ684" s="6">
        <v>0</v>
      </c>
      <c r="AK684" s="6">
        <v>0</v>
      </c>
      <c r="AL684" s="6">
        <v>0</v>
      </c>
      <c r="AM684" s="6">
        <v>0</v>
      </c>
      <c r="AN684" s="8">
        <f t="shared" si="381"/>
        <v>0</v>
      </c>
      <c r="AO684" s="8">
        <f t="shared" si="380"/>
        <v>0</v>
      </c>
    </row>
    <row r="685" spans="1:41" ht="12.75" customHeight="1" x14ac:dyDescent="0.35">
      <c r="A685" s="6">
        <v>342</v>
      </c>
      <c r="B685" s="6">
        <v>710816</v>
      </c>
      <c r="C685" s="6" t="s">
        <v>326</v>
      </c>
      <c r="D685" s="6" t="s">
        <v>1235</v>
      </c>
      <c r="F685" s="9">
        <v>42279.02</v>
      </c>
      <c r="G685">
        <v>0</v>
      </c>
      <c r="H685">
        <v>0</v>
      </c>
      <c r="I685">
        <v>816</v>
      </c>
      <c r="J685">
        <v>710</v>
      </c>
      <c r="K685">
        <v>0</v>
      </c>
      <c r="L685">
        <v>0</v>
      </c>
      <c r="M685">
        <v>0</v>
      </c>
      <c r="N685">
        <v>0</v>
      </c>
      <c r="O685">
        <v>0</v>
      </c>
      <c r="P685">
        <v>0</v>
      </c>
      <c r="Q685">
        <v>0</v>
      </c>
      <c r="R685" s="6">
        <v>0</v>
      </c>
      <c r="S685" s="6">
        <v>0</v>
      </c>
      <c r="T685" s="6">
        <v>0</v>
      </c>
      <c r="U685" s="6">
        <v>17</v>
      </c>
      <c r="V685" s="6">
        <v>0</v>
      </c>
      <c r="W685" s="6">
        <v>1</v>
      </c>
      <c r="X685" s="6">
        <v>0</v>
      </c>
      <c r="Y685" s="6">
        <v>0</v>
      </c>
      <c r="Z685" s="6">
        <v>0</v>
      </c>
      <c r="AA685" s="6">
        <v>0</v>
      </c>
      <c r="AB685" s="6">
        <v>0</v>
      </c>
      <c r="AC685" s="6">
        <v>0</v>
      </c>
      <c r="AD685" s="6">
        <v>0</v>
      </c>
      <c r="AE685" s="6">
        <v>0</v>
      </c>
      <c r="AF685" s="6">
        <v>0</v>
      </c>
      <c r="AG685" s="6">
        <v>0</v>
      </c>
      <c r="AH685" s="6">
        <v>0</v>
      </c>
      <c r="AI685" s="6">
        <v>0</v>
      </c>
      <c r="AJ685" s="6">
        <v>0</v>
      </c>
      <c r="AK685" s="6">
        <v>0</v>
      </c>
      <c r="AL685" s="6">
        <v>0</v>
      </c>
      <c r="AM685" s="6">
        <v>0</v>
      </c>
      <c r="AN685" s="8">
        <f t="shared" si="381"/>
        <v>1</v>
      </c>
      <c r="AO685" s="8">
        <f t="shared" si="380"/>
        <v>0</v>
      </c>
    </row>
    <row r="686" spans="1:41" ht="12.75" customHeight="1" x14ac:dyDescent="0.35">
      <c r="A686" s="6">
        <v>343</v>
      </c>
      <c r="B686">
        <v>710816</v>
      </c>
      <c r="C686" s="6" t="s">
        <v>326</v>
      </c>
      <c r="D686" s="6" t="s">
        <v>1235</v>
      </c>
      <c r="E686" s="6" t="s">
        <v>1253</v>
      </c>
      <c r="F686" s="9">
        <v>43313</v>
      </c>
      <c r="G686" s="6">
        <v>3</v>
      </c>
      <c r="H686" s="6">
        <v>2</v>
      </c>
      <c r="I686" s="6">
        <v>710</v>
      </c>
      <c r="J686" s="6">
        <v>816</v>
      </c>
      <c r="K686" s="6">
        <v>2</v>
      </c>
      <c r="L686" s="6">
        <v>0</v>
      </c>
      <c r="M686" s="6">
        <v>1</v>
      </c>
      <c r="N686" s="6">
        <v>0</v>
      </c>
      <c r="O686" s="6">
        <v>1</v>
      </c>
      <c r="P686" s="6">
        <v>3</v>
      </c>
      <c r="Q686">
        <v>0</v>
      </c>
      <c r="R686" s="6">
        <v>0</v>
      </c>
      <c r="S686" s="6">
        <v>0</v>
      </c>
      <c r="T686" s="6">
        <v>0</v>
      </c>
      <c r="U686" s="6">
        <v>0</v>
      </c>
      <c r="V686" s="6">
        <v>0</v>
      </c>
      <c r="W686" s="6">
        <v>0</v>
      </c>
      <c r="X686" s="6">
        <v>0</v>
      </c>
      <c r="Y686" s="6">
        <v>0</v>
      </c>
      <c r="Z686" s="6">
        <v>0</v>
      </c>
      <c r="AA686" s="6">
        <v>0</v>
      </c>
      <c r="AB686" s="6">
        <v>0</v>
      </c>
      <c r="AC686" s="6">
        <v>0</v>
      </c>
      <c r="AD686" s="6">
        <v>0</v>
      </c>
      <c r="AE686" s="6">
        <v>0</v>
      </c>
      <c r="AF686" s="6">
        <v>0</v>
      </c>
      <c r="AG686" s="6">
        <v>0</v>
      </c>
      <c r="AH686" s="6">
        <v>0</v>
      </c>
      <c r="AI686" s="6">
        <v>0</v>
      </c>
      <c r="AJ686" s="6">
        <v>0</v>
      </c>
      <c r="AK686" s="6">
        <v>0</v>
      </c>
      <c r="AL686" s="6">
        <v>0</v>
      </c>
      <c r="AM686" s="6">
        <v>0</v>
      </c>
      <c r="AN686" s="8">
        <f t="shared" si="381"/>
        <v>0</v>
      </c>
      <c r="AO686" s="8">
        <f t="shared" si="380"/>
        <v>0</v>
      </c>
    </row>
    <row r="687" spans="1:41" ht="12.75" customHeight="1" x14ac:dyDescent="0.35">
      <c r="A687" s="6">
        <v>343</v>
      </c>
      <c r="B687" s="6">
        <v>710816</v>
      </c>
      <c r="C687" s="6" t="s">
        <v>326</v>
      </c>
      <c r="D687" s="6" t="s">
        <v>1235</v>
      </c>
      <c r="F687" s="9">
        <v>43314</v>
      </c>
      <c r="G687">
        <v>0</v>
      </c>
      <c r="H687">
        <v>0</v>
      </c>
      <c r="I687">
        <v>816</v>
      </c>
      <c r="J687">
        <v>710</v>
      </c>
      <c r="K687">
        <v>0</v>
      </c>
      <c r="L687">
        <v>0</v>
      </c>
      <c r="M687">
        <v>0</v>
      </c>
      <c r="N687">
        <v>0</v>
      </c>
      <c r="O687">
        <v>0</v>
      </c>
      <c r="P687">
        <v>0</v>
      </c>
      <c r="Q687">
        <v>0</v>
      </c>
      <c r="R687" s="6">
        <v>0</v>
      </c>
      <c r="S687" s="6">
        <v>0</v>
      </c>
      <c r="T687" s="6">
        <v>0</v>
      </c>
      <c r="U687" s="6">
        <v>0</v>
      </c>
      <c r="V687" s="6">
        <v>0</v>
      </c>
      <c r="W687" s="6">
        <v>0</v>
      </c>
      <c r="X687" s="6">
        <v>0</v>
      </c>
      <c r="Y687" s="6">
        <v>0</v>
      </c>
      <c r="Z687" s="6">
        <v>0</v>
      </c>
      <c r="AA687" s="6">
        <v>0</v>
      </c>
      <c r="AB687" s="6">
        <v>0</v>
      </c>
      <c r="AC687" s="6">
        <v>0</v>
      </c>
      <c r="AD687" s="6">
        <v>0</v>
      </c>
      <c r="AE687" s="6">
        <v>0</v>
      </c>
      <c r="AF687" s="6">
        <v>0</v>
      </c>
      <c r="AG687" s="6">
        <v>0</v>
      </c>
      <c r="AH687" s="6">
        <v>0</v>
      </c>
      <c r="AI687" s="6">
        <v>0</v>
      </c>
      <c r="AJ687" s="6">
        <v>0</v>
      </c>
      <c r="AK687" s="6">
        <v>0</v>
      </c>
      <c r="AL687" s="6">
        <v>0</v>
      </c>
      <c r="AM687" s="6">
        <v>0</v>
      </c>
      <c r="AN687" s="8">
        <f t="shared" si="381"/>
        <v>0</v>
      </c>
      <c r="AO687" s="8">
        <f t="shared" si="380"/>
        <v>0</v>
      </c>
    </row>
    <row r="688" spans="1:41" ht="12.75" customHeight="1" x14ac:dyDescent="0.35">
      <c r="A688" s="6">
        <v>344</v>
      </c>
      <c r="B688">
        <v>710816</v>
      </c>
      <c r="C688" s="6" t="s">
        <v>326</v>
      </c>
      <c r="D688" s="6" t="s">
        <v>1235</v>
      </c>
      <c r="E688" s="6" t="s">
        <v>1254</v>
      </c>
      <c r="F688" s="9">
        <v>43836</v>
      </c>
      <c r="G688" s="6">
        <v>3</v>
      </c>
      <c r="H688" s="6">
        <v>2</v>
      </c>
      <c r="I688" s="6">
        <v>816</v>
      </c>
      <c r="J688" s="6">
        <v>816</v>
      </c>
      <c r="K688" s="6">
        <v>2</v>
      </c>
      <c r="L688" s="6">
        <v>0</v>
      </c>
      <c r="M688" s="6">
        <v>1</v>
      </c>
      <c r="N688" s="6">
        <v>0</v>
      </c>
      <c r="O688" s="6">
        <v>1</v>
      </c>
      <c r="P688" s="6">
        <v>3</v>
      </c>
      <c r="Q688">
        <v>0</v>
      </c>
      <c r="R688" s="6">
        <v>0</v>
      </c>
      <c r="S688" s="6">
        <v>0</v>
      </c>
      <c r="T688" s="6">
        <v>0</v>
      </c>
      <c r="U688" s="6">
        <v>0</v>
      </c>
      <c r="V688" s="6">
        <v>0</v>
      </c>
      <c r="W688" s="6">
        <v>0</v>
      </c>
      <c r="X688" s="6">
        <v>0</v>
      </c>
      <c r="Y688" s="6">
        <v>0</v>
      </c>
      <c r="Z688" s="6">
        <v>0</v>
      </c>
      <c r="AA688" s="6">
        <v>0</v>
      </c>
      <c r="AB688" s="6">
        <v>0</v>
      </c>
      <c r="AC688" s="6">
        <v>0</v>
      </c>
      <c r="AD688" s="6">
        <v>0</v>
      </c>
      <c r="AE688" s="6">
        <v>0</v>
      </c>
      <c r="AF688" s="6">
        <v>0</v>
      </c>
      <c r="AG688" s="6">
        <v>0</v>
      </c>
      <c r="AH688" s="6">
        <v>0</v>
      </c>
      <c r="AI688" s="6">
        <v>0</v>
      </c>
      <c r="AJ688" s="6">
        <v>0</v>
      </c>
      <c r="AK688" s="6">
        <v>0</v>
      </c>
      <c r="AL688" s="6">
        <v>0</v>
      </c>
      <c r="AM688" s="6">
        <v>0</v>
      </c>
      <c r="AN688" s="8">
        <f t="shared" si="381"/>
        <v>0</v>
      </c>
      <c r="AO688" s="8">
        <f t="shared" si="380"/>
        <v>0</v>
      </c>
    </row>
    <row r="689" spans="1:41" ht="12.75" customHeight="1" x14ac:dyDescent="0.35">
      <c r="A689" s="6">
        <v>344</v>
      </c>
      <c r="B689" s="6">
        <v>710816</v>
      </c>
      <c r="C689" s="6" t="s">
        <v>326</v>
      </c>
      <c r="D689" s="6" t="s">
        <v>1235</v>
      </c>
      <c r="E689" s="6" t="s">
        <v>1259</v>
      </c>
      <c r="F689" s="9">
        <v>43891</v>
      </c>
      <c r="G689" s="6">
        <v>3</v>
      </c>
      <c r="H689" s="6">
        <v>3</v>
      </c>
      <c r="I689" s="6">
        <v>710</v>
      </c>
      <c r="J689" s="6">
        <v>816</v>
      </c>
      <c r="K689" s="6">
        <v>3</v>
      </c>
      <c r="L689" s="6">
        <v>0</v>
      </c>
      <c r="M689" s="6">
        <v>1</v>
      </c>
      <c r="N689" s="6">
        <v>0</v>
      </c>
      <c r="O689" s="6">
        <v>2</v>
      </c>
      <c r="P689" s="6">
        <v>4</v>
      </c>
      <c r="Q689" s="6">
        <v>1</v>
      </c>
      <c r="R689" s="6">
        <v>6</v>
      </c>
      <c r="S689" s="6">
        <v>0</v>
      </c>
      <c r="T689" s="6">
        <v>1</v>
      </c>
      <c r="U689" s="6">
        <v>0</v>
      </c>
      <c r="V689" s="6">
        <v>0</v>
      </c>
      <c r="W689" s="6">
        <v>0</v>
      </c>
      <c r="X689" s="6">
        <v>0</v>
      </c>
      <c r="Y689" s="6">
        <v>0</v>
      </c>
      <c r="Z689" s="6">
        <v>0</v>
      </c>
      <c r="AA689" s="6">
        <v>0</v>
      </c>
      <c r="AB689" s="6">
        <v>0</v>
      </c>
      <c r="AC689" s="6">
        <v>0</v>
      </c>
      <c r="AD689" s="6">
        <v>0</v>
      </c>
      <c r="AE689" s="6">
        <v>0</v>
      </c>
      <c r="AF689" s="6">
        <v>0</v>
      </c>
      <c r="AG689" s="6">
        <v>0</v>
      </c>
      <c r="AH689" s="6">
        <v>0</v>
      </c>
      <c r="AI689" s="6">
        <v>0</v>
      </c>
      <c r="AJ689" s="6">
        <v>0</v>
      </c>
      <c r="AK689" s="6">
        <v>0</v>
      </c>
      <c r="AL689" s="6">
        <v>0</v>
      </c>
      <c r="AM689" s="6">
        <v>0</v>
      </c>
      <c r="AN689" s="8">
        <f t="shared" si="381"/>
        <v>0</v>
      </c>
      <c r="AO689" s="8">
        <f t="shared" si="380"/>
        <v>1</v>
      </c>
    </row>
    <row r="690" spans="1:41" ht="12.75" customHeight="1" x14ac:dyDescent="0.35">
      <c r="A690" s="6">
        <v>345</v>
      </c>
      <c r="B690" s="6">
        <v>710816</v>
      </c>
      <c r="C690" s="6" t="s">
        <v>326</v>
      </c>
      <c r="D690" s="6" t="s">
        <v>1235</v>
      </c>
      <c r="E690" s="6" t="s">
        <v>1259</v>
      </c>
      <c r="F690" s="9">
        <v>43891.03</v>
      </c>
      <c r="G690" s="6">
        <v>3</v>
      </c>
      <c r="H690" s="6">
        <v>3</v>
      </c>
      <c r="I690" s="6">
        <v>710</v>
      </c>
      <c r="J690" s="6">
        <v>816</v>
      </c>
      <c r="K690" s="6">
        <v>3</v>
      </c>
      <c r="L690" s="6">
        <v>0</v>
      </c>
      <c r="M690" s="6">
        <v>1</v>
      </c>
      <c r="N690" s="6">
        <v>0</v>
      </c>
      <c r="O690" s="6">
        <v>2</v>
      </c>
      <c r="P690" s="6">
        <v>4</v>
      </c>
      <c r="Q690" s="6">
        <v>1</v>
      </c>
      <c r="R690" s="6">
        <v>6</v>
      </c>
      <c r="S690" s="6">
        <v>0</v>
      </c>
      <c r="T690" s="6">
        <v>1</v>
      </c>
      <c r="U690" s="6">
        <v>0</v>
      </c>
      <c r="V690" s="6">
        <v>0</v>
      </c>
      <c r="W690" s="6">
        <v>0</v>
      </c>
      <c r="X690" s="6">
        <v>0</v>
      </c>
      <c r="Y690" s="6">
        <v>0</v>
      </c>
      <c r="Z690" s="6">
        <v>0</v>
      </c>
      <c r="AA690" s="6">
        <v>0</v>
      </c>
      <c r="AB690" s="6">
        <v>0</v>
      </c>
      <c r="AC690" s="6">
        <v>0</v>
      </c>
      <c r="AD690" s="6">
        <v>0</v>
      </c>
      <c r="AE690" s="6">
        <v>0</v>
      </c>
      <c r="AF690" s="6">
        <v>0</v>
      </c>
      <c r="AG690" s="6">
        <v>0</v>
      </c>
      <c r="AH690" s="6">
        <v>0</v>
      </c>
      <c r="AI690" s="6">
        <v>0</v>
      </c>
      <c r="AJ690" s="6">
        <v>0</v>
      </c>
      <c r="AK690" s="6">
        <v>0</v>
      </c>
      <c r="AL690" s="6">
        <v>0</v>
      </c>
      <c r="AM690" s="6">
        <v>0</v>
      </c>
      <c r="AN690" s="8">
        <f t="shared" si="381"/>
        <v>0</v>
      </c>
      <c r="AO690" s="8">
        <f t="shared" si="380"/>
        <v>1</v>
      </c>
    </row>
    <row r="691" spans="1:41" ht="12.75" customHeight="1" x14ac:dyDescent="0.35">
      <c r="A691" s="6">
        <v>345</v>
      </c>
      <c r="B691">
        <v>710816</v>
      </c>
      <c r="C691" s="6" t="s">
        <v>326</v>
      </c>
      <c r="D691" s="6" t="s">
        <v>1235</v>
      </c>
      <c r="F691" s="9">
        <v>43892</v>
      </c>
      <c r="G691">
        <v>0</v>
      </c>
      <c r="H691">
        <v>0</v>
      </c>
      <c r="I691">
        <v>816</v>
      </c>
      <c r="J691">
        <v>710</v>
      </c>
      <c r="K691">
        <v>0</v>
      </c>
      <c r="L691">
        <v>0</v>
      </c>
      <c r="M691">
        <v>0</v>
      </c>
      <c r="N691">
        <v>0</v>
      </c>
      <c r="O691">
        <v>0</v>
      </c>
      <c r="P691">
        <v>0</v>
      </c>
      <c r="Q691" s="6">
        <v>0</v>
      </c>
      <c r="R691" s="6">
        <v>6</v>
      </c>
      <c r="S691" s="6">
        <v>5</v>
      </c>
      <c r="T691" s="6">
        <v>2</v>
      </c>
      <c r="U691" s="6">
        <v>0</v>
      </c>
      <c r="V691" s="6">
        <v>0</v>
      </c>
      <c r="W691" s="6">
        <v>0</v>
      </c>
      <c r="X691" s="6">
        <v>0</v>
      </c>
      <c r="Y691" s="6">
        <v>0</v>
      </c>
      <c r="Z691" s="6">
        <v>0</v>
      </c>
      <c r="AA691" s="6">
        <v>0</v>
      </c>
      <c r="AB691" s="6">
        <v>0</v>
      </c>
      <c r="AC691" s="6">
        <v>0</v>
      </c>
      <c r="AD691" s="6">
        <v>0</v>
      </c>
      <c r="AE691" s="6">
        <v>0</v>
      </c>
      <c r="AF691" s="6">
        <v>0</v>
      </c>
      <c r="AG691" s="6">
        <v>0</v>
      </c>
      <c r="AH691" s="6">
        <v>0</v>
      </c>
      <c r="AI691" s="6">
        <v>0</v>
      </c>
      <c r="AJ691" s="6">
        <v>0</v>
      </c>
      <c r="AK691" s="6">
        <v>0</v>
      </c>
      <c r="AL691" s="6">
        <v>0</v>
      </c>
      <c r="AM691" s="6">
        <v>0</v>
      </c>
      <c r="AN691" s="8">
        <f t="shared" si="381"/>
        <v>0</v>
      </c>
      <c r="AO691" s="8">
        <f t="shared" si="380"/>
        <v>2</v>
      </c>
    </row>
    <row r="692" spans="1:41" ht="12.75" customHeight="1" x14ac:dyDescent="0.35">
      <c r="A692" s="6">
        <v>346</v>
      </c>
      <c r="B692" s="6">
        <v>710816</v>
      </c>
      <c r="C692" s="6" t="s">
        <v>326</v>
      </c>
      <c r="D692" s="6" t="s">
        <v>1235</v>
      </c>
      <c r="E692" s="6" t="s">
        <v>1260</v>
      </c>
      <c r="F692" s="9">
        <v>43941</v>
      </c>
      <c r="G692" s="6">
        <v>3</v>
      </c>
      <c r="H692" s="6">
        <v>2</v>
      </c>
      <c r="I692" s="6">
        <v>710</v>
      </c>
      <c r="J692" s="6">
        <v>816</v>
      </c>
      <c r="K692" s="6">
        <v>2</v>
      </c>
      <c r="L692" s="6">
        <v>0</v>
      </c>
      <c r="M692" s="6">
        <v>1</v>
      </c>
      <c r="N692" s="6">
        <v>0</v>
      </c>
      <c r="O692" s="6">
        <v>2</v>
      </c>
      <c r="P692" s="6">
        <v>4</v>
      </c>
      <c r="Q692" s="6">
        <v>0</v>
      </c>
      <c r="R692" s="6">
        <v>0</v>
      </c>
      <c r="S692" s="6">
        <v>0</v>
      </c>
      <c r="T692" s="6">
        <v>0</v>
      </c>
      <c r="U692" s="6">
        <v>0</v>
      </c>
      <c r="V692" s="6">
        <v>0</v>
      </c>
      <c r="W692" s="6">
        <v>0</v>
      </c>
      <c r="X692" s="6">
        <v>0</v>
      </c>
      <c r="Y692" s="6">
        <v>0</v>
      </c>
      <c r="Z692" s="6">
        <v>0</v>
      </c>
      <c r="AA692" s="6">
        <v>0</v>
      </c>
      <c r="AB692" s="6">
        <v>0</v>
      </c>
      <c r="AC692" s="6">
        <v>0</v>
      </c>
      <c r="AD692" s="6">
        <v>0</v>
      </c>
      <c r="AE692" s="6">
        <v>0</v>
      </c>
      <c r="AF692" s="6">
        <v>0</v>
      </c>
      <c r="AG692" s="6">
        <v>0</v>
      </c>
      <c r="AH692" s="6">
        <v>0</v>
      </c>
      <c r="AI692" s="6">
        <v>0</v>
      </c>
      <c r="AJ692" s="6">
        <v>0</v>
      </c>
      <c r="AK692" s="6">
        <v>0</v>
      </c>
      <c r="AL692" s="6">
        <v>0</v>
      </c>
      <c r="AM692" s="6">
        <v>0</v>
      </c>
      <c r="AN692" s="8">
        <f t="shared" si="381"/>
        <v>0</v>
      </c>
      <c r="AO692" s="8">
        <f t="shared" si="380"/>
        <v>0</v>
      </c>
    </row>
    <row r="693" spans="1:41" ht="12.75" customHeight="1" x14ac:dyDescent="0.35">
      <c r="A693" s="6">
        <v>346</v>
      </c>
      <c r="B693">
        <v>710816</v>
      </c>
      <c r="C693" s="6" t="s">
        <v>326</v>
      </c>
      <c r="D693" s="6" t="s">
        <v>1235</v>
      </c>
      <c r="F693" s="9">
        <v>43942</v>
      </c>
      <c r="G693">
        <v>0</v>
      </c>
      <c r="H693">
        <v>0</v>
      </c>
      <c r="I693">
        <v>816</v>
      </c>
      <c r="J693">
        <v>710</v>
      </c>
      <c r="K693">
        <v>0</v>
      </c>
      <c r="L693">
        <v>0</v>
      </c>
      <c r="M693">
        <v>0</v>
      </c>
      <c r="N693">
        <v>0</v>
      </c>
      <c r="O693">
        <v>0</v>
      </c>
      <c r="P693">
        <v>0</v>
      </c>
      <c r="Q693" s="6">
        <v>0</v>
      </c>
      <c r="R693" s="6">
        <v>0</v>
      </c>
      <c r="S693" s="6">
        <v>0</v>
      </c>
      <c r="T693" s="6">
        <v>0</v>
      </c>
      <c r="U693" s="6">
        <v>0</v>
      </c>
      <c r="V693" s="6">
        <v>0</v>
      </c>
      <c r="W693" s="6">
        <v>0</v>
      </c>
      <c r="X693" s="6">
        <v>0</v>
      </c>
      <c r="Y693" s="6">
        <v>0</v>
      </c>
      <c r="Z693" s="6">
        <v>0</v>
      </c>
      <c r="AA693" s="6">
        <v>0</v>
      </c>
      <c r="AB693" s="6">
        <v>0</v>
      </c>
      <c r="AC693" s="6">
        <v>0</v>
      </c>
      <c r="AD693" s="6">
        <v>0</v>
      </c>
      <c r="AE693" s="6">
        <v>0</v>
      </c>
      <c r="AF693" s="6">
        <v>0</v>
      </c>
      <c r="AG693" s="6">
        <v>0</v>
      </c>
      <c r="AH693" s="6">
        <v>0</v>
      </c>
      <c r="AI693" s="6">
        <v>0</v>
      </c>
      <c r="AJ693" s="6">
        <v>0</v>
      </c>
      <c r="AK693" s="6">
        <v>0</v>
      </c>
      <c r="AL693" s="6">
        <v>0</v>
      </c>
      <c r="AM693" s="6">
        <v>0</v>
      </c>
      <c r="AN693" s="8">
        <f t="shared" si="381"/>
        <v>0</v>
      </c>
      <c r="AO693" s="8">
        <f t="shared" si="380"/>
        <v>0</v>
      </c>
    </row>
    <row r="694" spans="1:41" ht="12.75" customHeight="1" x14ac:dyDescent="0.35">
      <c r="A694" s="6">
        <v>347</v>
      </c>
      <c r="B694" s="6">
        <v>710830</v>
      </c>
      <c r="C694" s="6" t="s">
        <v>326</v>
      </c>
      <c r="D694" s="6" t="s">
        <v>1264</v>
      </c>
      <c r="E694" s="6" t="s">
        <v>1265</v>
      </c>
      <c r="F694" s="9">
        <v>42767.02</v>
      </c>
      <c r="G694" s="6">
        <v>4.2</v>
      </c>
      <c r="H694" s="6">
        <v>3</v>
      </c>
      <c r="I694" s="6">
        <v>710</v>
      </c>
      <c r="J694" s="6">
        <v>830</v>
      </c>
      <c r="K694" s="6">
        <v>3</v>
      </c>
      <c r="L694" s="6">
        <v>0</v>
      </c>
      <c r="M694" s="6">
        <v>1</v>
      </c>
      <c r="N694" s="6">
        <v>0</v>
      </c>
      <c r="O694" s="6">
        <v>3</v>
      </c>
      <c r="P694" s="6">
        <v>3</v>
      </c>
      <c r="Q694" s="6">
        <v>0</v>
      </c>
      <c r="R694" s="6">
        <v>0</v>
      </c>
      <c r="S694" s="6">
        <v>0</v>
      </c>
      <c r="T694" s="6">
        <v>0</v>
      </c>
      <c r="U694" s="6">
        <v>0</v>
      </c>
      <c r="V694" s="6">
        <v>18</v>
      </c>
      <c r="W694" s="6">
        <v>1</v>
      </c>
      <c r="X694" s="6">
        <v>0</v>
      </c>
      <c r="Y694" s="6">
        <v>0</v>
      </c>
      <c r="Z694" s="6">
        <v>0</v>
      </c>
      <c r="AA694" s="6">
        <v>0</v>
      </c>
      <c r="AB694" s="6">
        <v>0</v>
      </c>
      <c r="AC694" s="6">
        <v>0</v>
      </c>
      <c r="AD694" s="6">
        <v>0</v>
      </c>
      <c r="AE694" s="6">
        <v>0</v>
      </c>
      <c r="AF694" s="6">
        <v>0</v>
      </c>
      <c r="AG694" s="6">
        <v>0</v>
      </c>
      <c r="AH694" s="6">
        <v>0</v>
      </c>
      <c r="AI694" s="6">
        <v>0</v>
      </c>
      <c r="AJ694" s="6">
        <v>0</v>
      </c>
      <c r="AK694" s="6">
        <v>0</v>
      </c>
      <c r="AL694" s="6">
        <v>0</v>
      </c>
      <c r="AM694" s="6">
        <v>0</v>
      </c>
      <c r="AN694" s="8">
        <f t="shared" si="381"/>
        <v>1</v>
      </c>
      <c r="AO694" s="8">
        <f t="shared" si="380"/>
        <v>0</v>
      </c>
    </row>
    <row r="695" spans="1:41" ht="12.75" customHeight="1" x14ac:dyDescent="0.35">
      <c r="A695" s="6">
        <v>347</v>
      </c>
      <c r="B695" s="6">
        <v>710830</v>
      </c>
      <c r="C695" s="6" t="s">
        <v>326</v>
      </c>
      <c r="D695" s="6" t="s">
        <v>1264</v>
      </c>
      <c r="F695" s="9">
        <v>42768.02</v>
      </c>
      <c r="G695" s="6">
        <v>0</v>
      </c>
      <c r="H695" s="6">
        <v>0</v>
      </c>
      <c r="I695" s="6">
        <v>830</v>
      </c>
      <c r="J695" s="6">
        <v>710</v>
      </c>
      <c r="K695" s="6">
        <v>0</v>
      </c>
      <c r="L695" s="6">
        <v>0</v>
      </c>
      <c r="M695" s="6">
        <v>0</v>
      </c>
      <c r="N695" s="6">
        <v>0</v>
      </c>
      <c r="O695" s="6">
        <v>0</v>
      </c>
      <c r="P695" s="6">
        <v>0</v>
      </c>
      <c r="Q695" s="6">
        <v>0</v>
      </c>
      <c r="R695" s="6">
        <v>0</v>
      </c>
      <c r="S695" s="6">
        <v>0</v>
      </c>
      <c r="T695" s="6">
        <v>0</v>
      </c>
      <c r="U695" s="6">
        <v>0</v>
      </c>
      <c r="V695" s="6">
        <v>18</v>
      </c>
      <c r="W695" s="6">
        <v>1</v>
      </c>
      <c r="X695" s="6">
        <v>0</v>
      </c>
      <c r="Y695" s="6">
        <v>0</v>
      </c>
      <c r="Z695" s="6">
        <v>0</v>
      </c>
      <c r="AA695" s="6">
        <v>0</v>
      </c>
      <c r="AB695" s="6">
        <v>0</v>
      </c>
      <c r="AC695" s="6">
        <v>0</v>
      </c>
      <c r="AD695" s="6">
        <v>0</v>
      </c>
      <c r="AE695" s="6">
        <v>0</v>
      </c>
      <c r="AF695" s="6">
        <v>0</v>
      </c>
      <c r="AG695" s="6">
        <v>0</v>
      </c>
      <c r="AH695" s="6">
        <v>0</v>
      </c>
      <c r="AI695" s="6">
        <v>0</v>
      </c>
      <c r="AJ695" s="6">
        <v>0</v>
      </c>
      <c r="AK695" s="6">
        <v>0</v>
      </c>
      <c r="AL695" s="6">
        <v>0</v>
      </c>
      <c r="AM695" s="6">
        <v>0</v>
      </c>
      <c r="AN695" s="8">
        <f t="shared" si="381"/>
        <v>1</v>
      </c>
      <c r="AO695" s="8">
        <f t="shared" si="380"/>
        <v>0</v>
      </c>
    </row>
    <row r="696" spans="1:41" ht="12.75" customHeight="1" x14ac:dyDescent="0.35">
      <c r="A696" s="6">
        <v>348</v>
      </c>
      <c r="B696" s="6">
        <v>710840</v>
      </c>
      <c r="C696" s="6" t="s">
        <v>326</v>
      </c>
      <c r="D696" s="6" t="s">
        <v>1271</v>
      </c>
      <c r="E696" s="6" t="s">
        <v>1272</v>
      </c>
      <c r="F696" s="9">
        <v>39861.03</v>
      </c>
      <c r="G696" s="6">
        <v>3</v>
      </c>
      <c r="H696" s="6">
        <v>2</v>
      </c>
      <c r="I696" s="6">
        <v>710</v>
      </c>
      <c r="J696" s="6">
        <v>840</v>
      </c>
      <c r="K696" s="6">
        <v>3</v>
      </c>
      <c r="L696" s="6">
        <v>0</v>
      </c>
      <c r="M696" s="6">
        <v>1</v>
      </c>
      <c r="N696" s="6">
        <v>0</v>
      </c>
      <c r="O696" s="6">
        <v>2</v>
      </c>
      <c r="P696" s="6">
        <v>3</v>
      </c>
      <c r="Q696">
        <v>0</v>
      </c>
      <c r="R696">
        <v>6</v>
      </c>
      <c r="S696">
        <v>5</v>
      </c>
      <c r="T696">
        <v>2</v>
      </c>
      <c r="U696">
        <v>17</v>
      </c>
      <c r="V696">
        <v>0</v>
      </c>
      <c r="W696">
        <v>1</v>
      </c>
      <c r="X696">
        <v>0</v>
      </c>
      <c r="Y696">
        <v>0</v>
      </c>
      <c r="Z696">
        <v>0</v>
      </c>
      <c r="AA696">
        <f t="shared" ref="AA696:AA705" si="413">SUM($X696+$Y696+$Z696)</f>
        <v>0</v>
      </c>
      <c r="AB696">
        <v>0</v>
      </c>
      <c r="AC696">
        <v>0</v>
      </c>
      <c r="AD696">
        <v>0</v>
      </c>
      <c r="AE696">
        <f t="shared" ref="AE696:AE707" si="414">SUM($AB696+$AC696+$AD696)</f>
        <v>0</v>
      </c>
      <c r="AF696">
        <v>0</v>
      </c>
      <c r="AG696">
        <v>0</v>
      </c>
      <c r="AH696">
        <v>0</v>
      </c>
      <c r="AI696">
        <f t="shared" ref="AI696" si="415">SUM($AF696+$AG696+$AH696)</f>
        <v>0</v>
      </c>
      <c r="AJ696">
        <v>0</v>
      </c>
      <c r="AK696">
        <v>0</v>
      </c>
      <c r="AL696">
        <v>0</v>
      </c>
      <c r="AM696">
        <f t="shared" ref="AM696:AM707" si="416">SUM($AJ696+$AK696+$AL696)</f>
        <v>0</v>
      </c>
      <c r="AN696" s="8">
        <f t="shared" si="381"/>
        <v>1</v>
      </c>
      <c r="AO696" s="8">
        <f t="shared" si="380"/>
        <v>2</v>
      </c>
    </row>
    <row r="697" spans="1:41" customFormat="1" x14ac:dyDescent="0.35">
      <c r="A697">
        <v>348</v>
      </c>
      <c r="B697">
        <v>710840</v>
      </c>
      <c r="C697" t="s">
        <v>326</v>
      </c>
      <c r="D697" t="s">
        <v>1271</v>
      </c>
      <c r="E697" t="s">
        <v>1562</v>
      </c>
      <c r="F697" s="10">
        <v>40635</v>
      </c>
      <c r="G697">
        <v>0</v>
      </c>
      <c r="H697">
        <v>0</v>
      </c>
      <c r="I697">
        <v>840</v>
      </c>
      <c r="J697">
        <v>710</v>
      </c>
      <c r="K697">
        <v>0</v>
      </c>
      <c r="L697">
        <v>0</v>
      </c>
      <c r="M697">
        <v>0</v>
      </c>
      <c r="N697">
        <v>0</v>
      </c>
      <c r="O697">
        <v>0</v>
      </c>
      <c r="P697">
        <v>0</v>
      </c>
      <c r="Q697">
        <v>0</v>
      </c>
      <c r="R697">
        <v>6</v>
      </c>
      <c r="S697">
        <v>0</v>
      </c>
      <c r="T697">
        <v>1</v>
      </c>
      <c r="U697">
        <v>17</v>
      </c>
      <c r="V697">
        <v>0</v>
      </c>
      <c r="W697">
        <v>1</v>
      </c>
      <c r="X697">
        <v>0</v>
      </c>
      <c r="Y697">
        <v>0</v>
      </c>
      <c r="Z697">
        <v>0</v>
      </c>
      <c r="AA697">
        <f t="shared" si="413"/>
        <v>0</v>
      </c>
      <c r="AB697">
        <v>0</v>
      </c>
      <c r="AC697">
        <v>0</v>
      </c>
      <c r="AD697">
        <v>0</v>
      </c>
      <c r="AE697">
        <f t="shared" si="414"/>
        <v>0</v>
      </c>
      <c r="AF697">
        <v>0</v>
      </c>
      <c r="AG697">
        <v>0</v>
      </c>
      <c r="AH697">
        <v>0.1</v>
      </c>
      <c r="AI697">
        <v>1</v>
      </c>
      <c r="AJ697">
        <v>0</v>
      </c>
      <c r="AK697">
        <v>0</v>
      </c>
      <c r="AL697">
        <v>0</v>
      </c>
      <c r="AM697">
        <f t="shared" si="416"/>
        <v>0</v>
      </c>
      <c r="AN697" s="8">
        <f t="shared" si="381"/>
        <v>1</v>
      </c>
      <c r="AO697" s="8">
        <f t="shared" si="380"/>
        <v>2</v>
      </c>
    </row>
    <row r="698" spans="1:41" ht="12.75" customHeight="1" x14ac:dyDescent="0.35">
      <c r="A698" s="6">
        <v>349</v>
      </c>
      <c r="B698" s="6">
        <v>710840</v>
      </c>
      <c r="C698" s="6" t="s">
        <v>326</v>
      </c>
      <c r="D698" s="6" t="s">
        <v>1271</v>
      </c>
      <c r="E698" s="6" t="s">
        <v>1273</v>
      </c>
      <c r="F698" s="9">
        <v>39861.040000000001</v>
      </c>
      <c r="G698" s="6">
        <v>3</v>
      </c>
      <c r="H698" s="6">
        <v>2</v>
      </c>
      <c r="I698" s="6">
        <v>710</v>
      </c>
      <c r="J698" s="6">
        <v>840</v>
      </c>
      <c r="K698" s="6">
        <v>1</v>
      </c>
      <c r="L698" s="6">
        <v>0</v>
      </c>
      <c r="M698" s="6">
        <v>1</v>
      </c>
      <c r="N698" s="6">
        <v>0</v>
      </c>
      <c r="O698" s="6">
        <v>1</v>
      </c>
      <c r="P698" s="6">
        <v>4</v>
      </c>
      <c r="Q698">
        <v>0</v>
      </c>
      <c r="R698">
        <v>6</v>
      </c>
      <c r="S698">
        <v>5</v>
      </c>
      <c r="T698">
        <v>2</v>
      </c>
      <c r="U698">
        <v>17</v>
      </c>
      <c r="V698">
        <v>0</v>
      </c>
      <c r="W698">
        <v>1</v>
      </c>
      <c r="X698">
        <v>0</v>
      </c>
      <c r="Y698">
        <v>0</v>
      </c>
      <c r="Z698">
        <v>0</v>
      </c>
      <c r="AA698">
        <f t="shared" si="413"/>
        <v>0</v>
      </c>
      <c r="AB698">
        <v>0</v>
      </c>
      <c r="AC698">
        <v>0</v>
      </c>
      <c r="AD698">
        <v>0</v>
      </c>
      <c r="AE698">
        <f t="shared" si="414"/>
        <v>0</v>
      </c>
      <c r="AF698">
        <v>0</v>
      </c>
      <c r="AG698">
        <v>0</v>
      </c>
      <c r="AH698">
        <v>0</v>
      </c>
      <c r="AI698">
        <f t="shared" ref="AI698" si="417">SUM($AF698+$AG698+$AH698)</f>
        <v>0</v>
      </c>
      <c r="AJ698">
        <v>0</v>
      </c>
      <c r="AK698">
        <v>0</v>
      </c>
      <c r="AL698">
        <v>0</v>
      </c>
      <c r="AM698">
        <f t="shared" si="416"/>
        <v>0</v>
      </c>
      <c r="AN698" s="8">
        <f t="shared" si="381"/>
        <v>1</v>
      </c>
      <c r="AO698" s="8">
        <f t="shared" si="380"/>
        <v>2</v>
      </c>
    </row>
    <row r="699" spans="1:41" customFormat="1" x14ac:dyDescent="0.35">
      <c r="A699">
        <v>349</v>
      </c>
      <c r="B699">
        <v>710840</v>
      </c>
      <c r="C699" t="s">
        <v>326</v>
      </c>
      <c r="D699" t="s">
        <v>1271</v>
      </c>
      <c r="E699" t="s">
        <v>1562</v>
      </c>
      <c r="F699" s="10">
        <v>40665</v>
      </c>
      <c r="G699">
        <v>0</v>
      </c>
      <c r="H699">
        <v>0</v>
      </c>
      <c r="I699">
        <v>840</v>
      </c>
      <c r="J699">
        <v>710</v>
      </c>
      <c r="K699">
        <v>0</v>
      </c>
      <c r="L699">
        <v>0</v>
      </c>
      <c r="M699">
        <v>0</v>
      </c>
      <c r="N699">
        <v>0</v>
      </c>
      <c r="O699">
        <v>0</v>
      </c>
      <c r="P699">
        <v>0</v>
      </c>
      <c r="Q699">
        <v>0</v>
      </c>
      <c r="R699">
        <v>6</v>
      </c>
      <c r="S699">
        <v>0</v>
      </c>
      <c r="T699">
        <v>1</v>
      </c>
      <c r="U699">
        <v>17</v>
      </c>
      <c r="V699">
        <v>0</v>
      </c>
      <c r="W699">
        <v>1</v>
      </c>
      <c r="X699">
        <v>0</v>
      </c>
      <c r="Y699">
        <v>0</v>
      </c>
      <c r="Z699">
        <v>0</v>
      </c>
      <c r="AA699">
        <f t="shared" si="413"/>
        <v>0</v>
      </c>
      <c r="AB699">
        <v>0</v>
      </c>
      <c r="AC699">
        <v>0</v>
      </c>
      <c r="AD699">
        <v>0</v>
      </c>
      <c r="AE699">
        <f t="shared" si="414"/>
        <v>0</v>
      </c>
      <c r="AF699">
        <v>0</v>
      </c>
      <c r="AG699">
        <v>0</v>
      </c>
      <c r="AH699">
        <v>0.1</v>
      </c>
      <c r="AI699">
        <v>1</v>
      </c>
      <c r="AJ699">
        <v>0</v>
      </c>
      <c r="AK699">
        <v>0</v>
      </c>
      <c r="AL699">
        <v>0</v>
      </c>
      <c r="AM699">
        <f t="shared" si="416"/>
        <v>0</v>
      </c>
      <c r="AN699" s="8">
        <f t="shared" si="381"/>
        <v>1</v>
      </c>
      <c r="AO699" s="8">
        <f t="shared" si="380"/>
        <v>2</v>
      </c>
    </row>
    <row r="700" spans="1:41" ht="12.75" customHeight="1" x14ac:dyDescent="0.35">
      <c r="A700" s="6">
        <v>350</v>
      </c>
      <c r="B700" s="6">
        <v>710840</v>
      </c>
      <c r="C700" s="6" t="s">
        <v>326</v>
      </c>
      <c r="D700" s="6" t="s">
        <v>1271</v>
      </c>
      <c r="E700" s="6" t="s">
        <v>1276</v>
      </c>
      <c r="F700" s="9">
        <v>39900.01</v>
      </c>
      <c r="G700" s="6">
        <v>3</v>
      </c>
      <c r="H700" s="6">
        <v>2</v>
      </c>
      <c r="I700" s="6">
        <v>710</v>
      </c>
      <c r="J700" s="6">
        <v>840</v>
      </c>
      <c r="K700" s="6">
        <v>2</v>
      </c>
      <c r="L700" s="6">
        <v>0</v>
      </c>
      <c r="M700" s="6">
        <v>1</v>
      </c>
      <c r="N700" s="6">
        <v>0</v>
      </c>
      <c r="O700" s="6">
        <v>3</v>
      </c>
      <c r="P700" s="6">
        <v>3</v>
      </c>
      <c r="Q700">
        <v>0</v>
      </c>
      <c r="R700">
        <v>0</v>
      </c>
      <c r="S700">
        <v>5</v>
      </c>
      <c r="T700">
        <v>1</v>
      </c>
      <c r="U700">
        <v>17</v>
      </c>
      <c r="V700">
        <v>0</v>
      </c>
      <c r="W700">
        <v>1</v>
      </c>
      <c r="X700">
        <v>0</v>
      </c>
      <c r="Y700">
        <v>0</v>
      </c>
      <c r="Z700">
        <v>0</v>
      </c>
      <c r="AA700">
        <f t="shared" si="413"/>
        <v>0</v>
      </c>
      <c r="AB700">
        <v>0</v>
      </c>
      <c r="AC700">
        <v>0</v>
      </c>
      <c r="AD700">
        <v>0</v>
      </c>
      <c r="AE700">
        <f t="shared" si="414"/>
        <v>0</v>
      </c>
      <c r="AF700">
        <v>0</v>
      </c>
      <c r="AG700">
        <v>0</v>
      </c>
      <c r="AH700">
        <v>0.1</v>
      </c>
      <c r="AI700">
        <v>1</v>
      </c>
      <c r="AJ700">
        <v>0</v>
      </c>
      <c r="AK700">
        <v>0</v>
      </c>
      <c r="AL700">
        <v>0</v>
      </c>
      <c r="AM700">
        <f t="shared" si="416"/>
        <v>0</v>
      </c>
      <c r="AN700" s="8">
        <f t="shared" si="381"/>
        <v>1</v>
      </c>
      <c r="AO700" s="8">
        <f t="shared" si="380"/>
        <v>2</v>
      </c>
    </row>
    <row r="701" spans="1:41" customFormat="1" x14ac:dyDescent="0.35">
      <c r="A701">
        <v>350</v>
      </c>
      <c r="B701">
        <v>710840</v>
      </c>
      <c r="C701" t="s">
        <v>326</v>
      </c>
      <c r="D701" t="s">
        <v>1271</v>
      </c>
      <c r="E701" t="s">
        <v>1562</v>
      </c>
      <c r="F701" s="10">
        <v>40576</v>
      </c>
      <c r="G701">
        <v>0</v>
      </c>
      <c r="H701">
        <v>0</v>
      </c>
      <c r="I701">
        <v>840</v>
      </c>
      <c r="J701">
        <v>710</v>
      </c>
      <c r="K701">
        <v>0</v>
      </c>
      <c r="L701">
        <v>0</v>
      </c>
      <c r="M701">
        <v>0</v>
      </c>
      <c r="N701">
        <v>0</v>
      </c>
      <c r="O701">
        <v>0</v>
      </c>
      <c r="P701">
        <v>0</v>
      </c>
      <c r="Q701">
        <v>0</v>
      </c>
      <c r="R701">
        <v>0</v>
      </c>
      <c r="S701">
        <v>0</v>
      </c>
      <c r="T701">
        <f t="shared" ref="T701:T704" si="418">SUM($R701+$S701)</f>
        <v>0</v>
      </c>
      <c r="U701">
        <v>0</v>
      </c>
      <c r="V701">
        <v>0</v>
      </c>
      <c r="W701">
        <f t="shared" ref="W701" si="419">SUM($U701, $V701)</f>
        <v>0</v>
      </c>
      <c r="X701">
        <v>0</v>
      </c>
      <c r="Y701">
        <v>0</v>
      </c>
      <c r="Z701">
        <v>0</v>
      </c>
      <c r="AA701">
        <f t="shared" si="413"/>
        <v>0</v>
      </c>
      <c r="AB701">
        <v>0</v>
      </c>
      <c r="AC701">
        <v>0</v>
      </c>
      <c r="AD701">
        <v>0</v>
      </c>
      <c r="AE701">
        <f t="shared" si="414"/>
        <v>0</v>
      </c>
      <c r="AF701">
        <v>0</v>
      </c>
      <c r="AG701">
        <v>0</v>
      </c>
      <c r="AH701">
        <v>0</v>
      </c>
      <c r="AI701">
        <f t="shared" ref="AI701:AI705" si="420">SUM($AF701+$AG701+$AH701)</f>
        <v>0</v>
      </c>
      <c r="AJ701">
        <v>0</v>
      </c>
      <c r="AK701">
        <v>0</v>
      </c>
      <c r="AL701">
        <v>0</v>
      </c>
      <c r="AM701">
        <f t="shared" si="416"/>
        <v>0</v>
      </c>
      <c r="AN701" s="8">
        <f t="shared" si="381"/>
        <v>0</v>
      </c>
      <c r="AO701" s="8">
        <f t="shared" si="380"/>
        <v>0</v>
      </c>
    </row>
    <row r="702" spans="1:41" ht="12.75" customHeight="1" x14ac:dyDescent="0.35">
      <c r="A702" s="6">
        <v>351</v>
      </c>
      <c r="B702" s="6">
        <v>710840</v>
      </c>
      <c r="C702" s="6" t="s">
        <v>326</v>
      </c>
      <c r="D702" s="6" t="s">
        <v>1271</v>
      </c>
      <c r="E702" s="6" t="s">
        <v>1280</v>
      </c>
      <c r="F702" s="9">
        <v>42278.03</v>
      </c>
      <c r="G702" s="6">
        <v>3</v>
      </c>
      <c r="H702" s="6">
        <v>1</v>
      </c>
      <c r="I702" s="6">
        <v>710</v>
      </c>
      <c r="J702" s="6">
        <v>840</v>
      </c>
      <c r="K702" s="6">
        <v>2</v>
      </c>
      <c r="L702" s="6">
        <v>1</v>
      </c>
      <c r="M702" s="6">
        <v>1</v>
      </c>
      <c r="N702" s="6">
        <v>0</v>
      </c>
      <c r="O702" s="6">
        <v>1</v>
      </c>
      <c r="P702" s="6">
        <v>2</v>
      </c>
      <c r="Q702">
        <v>0</v>
      </c>
      <c r="R702">
        <v>0</v>
      </c>
      <c r="S702">
        <v>0</v>
      </c>
      <c r="T702">
        <f t="shared" si="418"/>
        <v>0</v>
      </c>
      <c r="U702">
        <v>17</v>
      </c>
      <c r="V702">
        <v>18</v>
      </c>
      <c r="W702">
        <v>2</v>
      </c>
      <c r="X702">
        <v>0</v>
      </c>
      <c r="Y702">
        <v>0</v>
      </c>
      <c r="Z702">
        <v>0</v>
      </c>
      <c r="AA702">
        <f t="shared" si="413"/>
        <v>0</v>
      </c>
      <c r="AB702">
        <v>0</v>
      </c>
      <c r="AC702">
        <v>0</v>
      </c>
      <c r="AD702">
        <v>0</v>
      </c>
      <c r="AE702">
        <f t="shared" si="414"/>
        <v>0</v>
      </c>
      <c r="AF702">
        <v>0</v>
      </c>
      <c r="AG702">
        <v>0</v>
      </c>
      <c r="AH702">
        <v>0</v>
      </c>
      <c r="AI702">
        <f t="shared" si="420"/>
        <v>0</v>
      </c>
      <c r="AJ702">
        <v>0</v>
      </c>
      <c r="AK702">
        <v>0</v>
      </c>
      <c r="AL702">
        <v>0</v>
      </c>
      <c r="AM702">
        <f t="shared" si="416"/>
        <v>0</v>
      </c>
      <c r="AN702" s="8">
        <f t="shared" si="381"/>
        <v>2</v>
      </c>
      <c r="AO702" s="8">
        <f t="shared" si="380"/>
        <v>0</v>
      </c>
    </row>
    <row r="703" spans="1:41" ht="12.75" customHeight="1" x14ac:dyDescent="0.35">
      <c r="A703" s="6">
        <v>351</v>
      </c>
      <c r="B703">
        <v>710840</v>
      </c>
      <c r="C703" s="6" t="s">
        <v>326</v>
      </c>
      <c r="D703" s="6" t="s">
        <v>1271</v>
      </c>
      <c r="F703" s="9">
        <v>42279.03</v>
      </c>
      <c r="G703">
        <v>0</v>
      </c>
      <c r="H703">
        <v>0</v>
      </c>
      <c r="I703">
        <v>840</v>
      </c>
      <c r="J703">
        <v>710</v>
      </c>
      <c r="K703">
        <v>0</v>
      </c>
      <c r="L703">
        <v>0</v>
      </c>
      <c r="M703">
        <v>0</v>
      </c>
      <c r="N703">
        <v>0</v>
      </c>
      <c r="O703">
        <v>0</v>
      </c>
      <c r="P703">
        <v>0</v>
      </c>
      <c r="Q703">
        <v>0</v>
      </c>
      <c r="R703">
        <v>6</v>
      </c>
      <c r="S703">
        <v>5</v>
      </c>
      <c r="T703">
        <v>2</v>
      </c>
      <c r="U703">
        <v>17</v>
      </c>
      <c r="V703">
        <v>0</v>
      </c>
      <c r="W703">
        <v>1</v>
      </c>
      <c r="X703">
        <v>0</v>
      </c>
      <c r="Y703">
        <v>0</v>
      </c>
      <c r="Z703">
        <v>0</v>
      </c>
      <c r="AA703">
        <f t="shared" si="413"/>
        <v>0</v>
      </c>
      <c r="AB703">
        <v>0</v>
      </c>
      <c r="AC703">
        <v>0</v>
      </c>
      <c r="AD703">
        <v>0</v>
      </c>
      <c r="AE703">
        <f t="shared" si="414"/>
        <v>0</v>
      </c>
      <c r="AF703">
        <v>0</v>
      </c>
      <c r="AG703">
        <v>0</v>
      </c>
      <c r="AH703">
        <v>0</v>
      </c>
      <c r="AI703">
        <f t="shared" si="420"/>
        <v>0</v>
      </c>
      <c r="AJ703">
        <v>0</v>
      </c>
      <c r="AK703">
        <v>0</v>
      </c>
      <c r="AL703">
        <v>0</v>
      </c>
      <c r="AM703">
        <f t="shared" si="416"/>
        <v>0</v>
      </c>
      <c r="AN703" s="8">
        <f t="shared" si="381"/>
        <v>1</v>
      </c>
      <c r="AO703" s="8">
        <f t="shared" si="380"/>
        <v>2</v>
      </c>
    </row>
    <row r="704" spans="1:41" ht="12.75" customHeight="1" x14ac:dyDescent="0.35">
      <c r="A704" s="6">
        <v>352</v>
      </c>
      <c r="B704" s="6">
        <v>710840</v>
      </c>
      <c r="C704" s="6" t="s">
        <v>326</v>
      </c>
      <c r="D704" s="6" t="s">
        <v>1271</v>
      </c>
      <c r="E704" s="6" t="s">
        <v>1281</v>
      </c>
      <c r="F704" s="9">
        <v>42299</v>
      </c>
      <c r="G704" s="6">
        <v>3</v>
      </c>
      <c r="H704" s="6">
        <v>2</v>
      </c>
      <c r="I704" s="6">
        <v>710</v>
      </c>
      <c r="J704" s="6">
        <v>840</v>
      </c>
      <c r="K704" s="6">
        <v>1</v>
      </c>
      <c r="L704" s="6">
        <v>0</v>
      </c>
      <c r="M704" s="6">
        <v>1</v>
      </c>
      <c r="N704" s="6">
        <v>0</v>
      </c>
      <c r="O704" s="6">
        <v>2</v>
      </c>
      <c r="P704" s="6">
        <v>3</v>
      </c>
      <c r="Q704">
        <v>0</v>
      </c>
      <c r="R704">
        <v>0</v>
      </c>
      <c r="S704">
        <v>0</v>
      </c>
      <c r="T704">
        <f t="shared" si="418"/>
        <v>0</v>
      </c>
      <c r="U704">
        <v>17</v>
      </c>
      <c r="V704">
        <v>18</v>
      </c>
      <c r="W704">
        <v>2</v>
      </c>
      <c r="X704">
        <v>0</v>
      </c>
      <c r="Y704">
        <v>0</v>
      </c>
      <c r="Z704">
        <v>0</v>
      </c>
      <c r="AA704">
        <f t="shared" si="413"/>
        <v>0</v>
      </c>
      <c r="AB704">
        <v>0</v>
      </c>
      <c r="AC704">
        <v>0</v>
      </c>
      <c r="AD704">
        <v>0</v>
      </c>
      <c r="AE704">
        <f t="shared" si="414"/>
        <v>0</v>
      </c>
      <c r="AF704">
        <v>0</v>
      </c>
      <c r="AG704">
        <v>0</v>
      </c>
      <c r="AH704">
        <v>0</v>
      </c>
      <c r="AI704">
        <f t="shared" si="420"/>
        <v>0</v>
      </c>
      <c r="AJ704">
        <v>0</v>
      </c>
      <c r="AK704">
        <v>0</v>
      </c>
      <c r="AL704">
        <v>0</v>
      </c>
      <c r="AM704">
        <f t="shared" si="416"/>
        <v>0</v>
      </c>
      <c r="AN704" s="8">
        <f t="shared" si="381"/>
        <v>2</v>
      </c>
      <c r="AO704" s="8">
        <f t="shared" si="380"/>
        <v>0</v>
      </c>
    </row>
    <row r="705" spans="1:41" customFormat="1" x14ac:dyDescent="0.35">
      <c r="A705">
        <v>352</v>
      </c>
      <c r="B705">
        <v>710840</v>
      </c>
      <c r="C705" t="s">
        <v>326</v>
      </c>
      <c r="D705" t="s">
        <v>1271</v>
      </c>
      <c r="E705" t="s">
        <v>1562</v>
      </c>
      <c r="F705" s="10">
        <v>40726</v>
      </c>
      <c r="G705">
        <v>0</v>
      </c>
      <c r="H705">
        <v>0</v>
      </c>
      <c r="I705">
        <v>840</v>
      </c>
      <c r="J705">
        <v>710</v>
      </c>
      <c r="K705">
        <v>0</v>
      </c>
      <c r="L705">
        <v>0</v>
      </c>
      <c r="M705">
        <v>0</v>
      </c>
      <c r="N705">
        <v>0</v>
      </c>
      <c r="O705">
        <v>0</v>
      </c>
      <c r="P705">
        <v>0</v>
      </c>
      <c r="Q705">
        <v>0</v>
      </c>
      <c r="R705">
        <v>6</v>
      </c>
      <c r="S705">
        <v>5</v>
      </c>
      <c r="T705">
        <v>2</v>
      </c>
      <c r="U705">
        <v>17</v>
      </c>
      <c r="V705">
        <v>0</v>
      </c>
      <c r="W705">
        <v>1</v>
      </c>
      <c r="X705">
        <v>0</v>
      </c>
      <c r="Y705">
        <v>0</v>
      </c>
      <c r="Z705">
        <v>0</v>
      </c>
      <c r="AA705">
        <f t="shared" si="413"/>
        <v>0</v>
      </c>
      <c r="AB705">
        <v>0</v>
      </c>
      <c r="AC705">
        <v>0</v>
      </c>
      <c r="AD705">
        <v>0</v>
      </c>
      <c r="AE705">
        <f t="shared" si="414"/>
        <v>0</v>
      </c>
      <c r="AF705">
        <v>0</v>
      </c>
      <c r="AG705">
        <v>0</v>
      </c>
      <c r="AH705">
        <v>0</v>
      </c>
      <c r="AI705">
        <f t="shared" si="420"/>
        <v>0</v>
      </c>
      <c r="AJ705">
        <v>0</v>
      </c>
      <c r="AK705">
        <v>0</v>
      </c>
      <c r="AL705">
        <v>0</v>
      </c>
      <c r="AM705">
        <f t="shared" si="416"/>
        <v>0</v>
      </c>
      <c r="AN705" s="8">
        <f t="shared" si="381"/>
        <v>1</v>
      </c>
      <c r="AO705" s="8">
        <f t="shared" si="380"/>
        <v>2</v>
      </c>
    </row>
    <row r="706" spans="1:41" ht="12.75" customHeight="1" x14ac:dyDescent="0.35">
      <c r="A706" s="6">
        <v>353</v>
      </c>
      <c r="B706" s="6">
        <v>710840</v>
      </c>
      <c r="C706" s="6" t="s">
        <v>326</v>
      </c>
      <c r="D706" s="6" t="s">
        <v>1271</v>
      </c>
      <c r="E706" s="6" t="s">
        <v>1285</v>
      </c>
      <c r="F706" s="9">
        <v>42552</v>
      </c>
      <c r="G706" s="6">
        <v>2</v>
      </c>
      <c r="H706" s="6">
        <v>3</v>
      </c>
      <c r="I706" s="6">
        <v>710</v>
      </c>
      <c r="J706" s="6">
        <v>840</v>
      </c>
      <c r="K706" s="6">
        <v>1</v>
      </c>
      <c r="L706" s="6">
        <v>0</v>
      </c>
      <c r="M706" s="6">
        <v>1</v>
      </c>
      <c r="N706" s="6">
        <v>0</v>
      </c>
      <c r="O706" s="6">
        <v>1</v>
      </c>
      <c r="P706" s="6">
        <v>2</v>
      </c>
      <c r="Q706">
        <v>0</v>
      </c>
      <c r="R706">
        <v>6</v>
      </c>
      <c r="S706">
        <v>5</v>
      </c>
      <c r="T706">
        <v>2</v>
      </c>
      <c r="U706">
        <v>17</v>
      </c>
      <c r="V706">
        <v>18</v>
      </c>
      <c r="W706">
        <v>2</v>
      </c>
      <c r="X706">
        <v>4.4000000000000004</v>
      </c>
      <c r="Y706">
        <v>0</v>
      </c>
      <c r="Z706">
        <v>0</v>
      </c>
      <c r="AA706">
        <v>1</v>
      </c>
      <c r="AB706">
        <v>0</v>
      </c>
      <c r="AC706">
        <v>0</v>
      </c>
      <c r="AD706">
        <v>0</v>
      </c>
      <c r="AE706">
        <f t="shared" si="414"/>
        <v>0</v>
      </c>
      <c r="AF706">
        <v>0</v>
      </c>
      <c r="AG706">
        <v>0</v>
      </c>
      <c r="AH706">
        <v>0.1</v>
      </c>
      <c r="AI706">
        <v>1</v>
      </c>
      <c r="AJ706">
        <v>0</v>
      </c>
      <c r="AK706">
        <v>0</v>
      </c>
      <c r="AL706">
        <v>0</v>
      </c>
      <c r="AM706">
        <f t="shared" si="416"/>
        <v>0</v>
      </c>
      <c r="AN706" s="8">
        <f t="shared" si="381"/>
        <v>2</v>
      </c>
      <c r="AO706" s="8">
        <f t="shared" si="380"/>
        <v>4</v>
      </c>
    </row>
    <row r="707" spans="1:41" customFormat="1" x14ac:dyDescent="0.35">
      <c r="A707">
        <v>353</v>
      </c>
      <c r="B707">
        <v>710840</v>
      </c>
      <c r="C707" t="s">
        <v>326</v>
      </c>
      <c r="D707" t="s">
        <v>1271</v>
      </c>
      <c r="E707" t="s">
        <v>1562</v>
      </c>
      <c r="F707" s="10">
        <v>40911</v>
      </c>
      <c r="G707">
        <v>0</v>
      </c>
      <c r="H707">
        <v>0</v>
      </c>
      <c r="I707">
        <v>840</v>
      </c>
      <c r="J707">
        <v>710</v>
      </c>
      <c r="K707">
        <v>0</v>
      </c>
      <c r="L707">
        <v>0</v>
      </c>
      <c r="M707">
        <v>0</v>
      </c>
      <c r="N707">
        <v>0</v>
      </c>
      <c r="O707">
        <v>0</v>
      </c>
      <c r="P707">
        <v>0</v>
      </c>
      <c r="Q707">
        <v>0</v>
      </c>
      <c r="R707">
        <v>6</v>
      </c>
      <c r="S707">
        <v>5</v>
      </c>
      <c r="T707">
        <v>2</v>
      </c>
      <c r="U707">
        <v>17</v>
      </c>
      <c r="V707">
        <v>18</v>
      </c>
      <c r="W707">
        <v>2</v>
      </c>
      <c r="X707">
        <v>0</v>
      </c>
      <c r="Y707">
        <v>0</v>
      </c>
      <c r="Z707">
        <v>0</v>
      </c>
      <c r="AA707">
        <f t="shared" ref="AA707" si="421">SUM($X707+$Y707+$Z707)</f>
        <v>0</v>
      </c>
      <c r="AB707">
        <v>0</v>
      </c>
      <c r="AC707">
        <v>0</v>
      </c>
      <c r="AD707">
        <v>0</v>
      </c>
      <c r="AE707">
        <f t="shared" si="414"/>
        <v>0</v>
      </c>
      <c r="AF707">
        <v>0</v>
      </c>
      <c r="AG707">
        <v>0</v>
      </c>
      <c r="AH707">
        <v>0</v>
      </c>
      <c r="AI707">
        <f t="shared" ref="AI707" si="422">SUM($AF707+$AG707+$AH707)</f>
        <v>0</v>
      </c>
      <c r="AJ707">
        <v>0</v>
      </c>
      <c r="AK707">
        <v>0</v>
      </c>
      <c r="AL707">
        <v>0</v>
      </c>
      <c r="AM707">
        <f t="shared" si="416"/>
        <v>0</v>
      </c>
      <c r="AN707" s="8">
        <f t="shared" si="381"/>
        <v>2</v>
      </c>
      <c r="AO707" s="8">
        <f t="shared" ref="AO707:AO770" si="423">SUM($T707+$AA707+$AI707)</f>
        <v>2</v>
      </c>
    </row>
    <row r="708" spans="1:41" ht="12.75" customHeight="1" x14ac:dyDescent="0.35">
      <c r="A708" s="6">
        <v>354</v>
      </c>
      <c r="B708" s="6">
        <v>710840</v>
      </c>
      <c r="C708" s="6" t="s">
        <v>326</v>
      </c>
      <c r="D708" s="6" t="s">
        <v>1271</v>
      </c>
      <c r="E708" s="6" t="s">
        <v>1291</v>
      </c>
      <c r="F708" s="9">
        <v>43160.02</v>
      </c>
      <c r="G708" s="6">
        <v>2</v>
      </c>
      <c r="H708" s="6">
        <v>3</v>
      </c>
      <c r="I708" s="6">
        <v>710</v>
      </c>
      <c r="J708" s="6">
        <v>840</v>
      </c>
      <c r="K708" s="6">
        <v>1</v>
      </c>
      <c r="L708" s="6">
        <v>0</v>
      </c>
      <c r="M708" s="6">
        <v>1</v>
      </c>
      <c r="N708" s="6">
        <v>0</v>
      </c>
      <c r="O708" s="6">
        <v>1</v>
      </c>
      <c r="P708" s="6">
        <v>2</v>
      </c>
      <c r="Q708">
        <v>0</v>
      </c>
      <c r="R708" s="6">
        <v>0</v>
      </c>
      <c r="S708" s="6">
        <v>0</v>
      </c>
      <c r="T708" s="6">
        <v>0</v>
      </c>
      <c r="U708" s="6">
        <v>0</v>
      </c>
      <c r="V708" s="6">
        <v>0</v>
      </c>
      <c r="W708" s="6">
        <v>0</v>
      </c>
      <c r="X708" s="6">
        <v>0</v>
      </c>
      <c r="Y708" s="6">
        <v>0</v>
      </c>
      <c r="Z708" s="6">
        <v>0</v>
      </c>
      <c r="AA708" s="6">
        <v>0</v>
      </c>
      <c r="AB708" s="6">
        <v>0</v>
      </c>
      <c r="AC708" s="6">
        <v>0</v>
      </c>
      <c r="AD708" s="6">
        <v>17.399999999999999</v>
      </c>
      <c r="AE708" s="6">
        <v>1</v>
      </c>
      <c r="AF708" s="6">
        <v>0</v>
      </c>
      <c r="AG708" s="6">
        <v>0</v>
      </c>
      <c r="AH708" s="6">
        <v>0</v>
      </c>
      <c r="AI708" s="6">
        <v>0</v>
      </c>
      <c r="AJ708" s="6">
        <v>0</v>
      </c>
      <c r="AK708" s="6">
        <v>0</v>
      </c>
      <c r="AL708" s="6">
        <v>0</v>
      </c>
      <c r="AM708" s="6">
        <v>0</v>
      </c>
      <c r="AN708" s="8">
        <f t="shared" ref="AN708:AN771" si="424">SUM($W708,$AE708,$AM708)</f>
        <v>1</v>
      </c>
      <c r="AO708" s="8">
        <f t="shared" si="423"/>
        <v>0</v>
      </c>
    </row>
    <row r="709" spans="1:41" ht="12.75" customHeight="1" x14ac:dyDescent="0.35">
      <c r="A709" s="6">
        <v>354</v>
      </c>
      <c r="B709">
        <v>710840</v>
      </c>
      <c r="C709" s="6" t="s">
        <v>326</v>
      </c>
      <c r="D709" s="6" t="s">
        <v>1271</v>
      </c>
      <c r="F709" s="9">
        <v>43161.03</v>
      </c>
      <c r="G709">
        <v>0</v>
      </c>
      <c r="H709">
        <v>0</v>
      </c>
      <c r="I709">
        <v>840</v>
      </c>
      <c r="J709">
        <v>710</v>
      </c>
      <c r="K709">
        <v>0</v>
      </c>
      <c r="L709">
        <v>0</v>
      </c>
      <c r="M709">
        <v>0</v>
      </c>
      <c r="N709">
        <v>0</v>
      </c>
      <c r="O709">
        <v>0</v>
      </c>
      <c r="P709">
        <v>0</v>
      </c>
      <c r="Q709">
        <v>0</v>
      </c>
      <c r="R709" s="6">
        <v>0</v>
      </c>
      <c r="S709" s="6">
        <v>0</v>
      </c>
      <c r="T709" s="6">
        <v>0</v>
      </c>
      <c r="U709" s="6">
        <v>0</v>
      </c>
      <c r="V709" s="6">
        <v>0</v>
      </c>
      <c r="W709" s="6">
        <v>0</v>
      </c>
      <c r="X709" s="6">
        <v>0</v>
      </c>
      <c r="Y709" s="6">
        <v>0</v>
      </c>
      <c r="Z709" s="6">
        <v>0</v>
      </c>
      <c r="AA709" s="6">
        <v>0</v>
      </c>
      <c r="AB709" s="6">
        <v>0</v>
      </c>
      <c r="AC709" s="6">
        <v>0</v>
      </c>
      <c r="AD709" s="6">
        <v>0</v>
      </c>
      <c r="AE709" s="6">
        <v>0</v>
      </c>
      <c r="AF709" s="6">
        <v>0</v>
      </c>
      <c r="AG709" s="6">
        <v>0</v>
      </c>
      <c r="AH709" s="6">
        <v>0</v>
      </c>
      <c r="AI709" s="6">
        <v>0</v>
      </c>
      <c r="AJ709" s="6">
        <v>0</v>
      </c>
      <c r="AK709" s="6">
        <v>0</v>
      </c>
      <c r="AL709" s="6">
        <v>0</v>
      </c>
      <c r="AM709" s="6">
        <v>0</v>
      </c>
      <c r="AN709" s="8">
        <f t="shared" si="424"/>
        <v>0</v>
      </c>
      <c r="AO709" s="8">
        <f t="shared" si="423"/>
        <v>0</v>
      </c>
    </row>
    <row r="710" spans="1:41" ht="12.75" customHeight="1" x14ac:dyDescent="0.35">
      <c r="A710" s="6">
        <v>355</v>
      </c>
      <c r="B710" s="6">
        <v>710840</v>
      </c>
      <c r="C710" s="6" t="s">
        <v>326</v>
      </c>
      <c r="D710" s="6" t="s">
        <v>1271</v>
      </c>
      <c r="E710" s="6" t="s">
        <v>1293</v>
      </c>
      <c r="F710" s="9">
        <v>43221.05</v>
      </c>
      <c r="G710" s="6">
        <v>3</v>
      </c>
      <c r="H710" s="6">
        <v>3</v>
      </c>
      <c r="I710" s="6">
        <v>710</v>
      </c>
      <c r="J710" s="6">
        <v>840</v>
      </c>
      <c r="K710" s="6">
        <v>3</v>
      </c>
      <c r="L710" s="6">
        <v>0</v>
      </c>
      <c r="M710" s="6">
        <v>1</v>
      </c>
      <c r="N710" s="6">
        <v>0</v>
      </c>
      <c r="O710" s="6">
        <v>2</v>
      </c>
      <c r="P710" s="6">
        <v>4</v>
      </c>
      <c r="Q710">
        <v>0</v>
      </c>
      <c r="R710" s="6">
        <v>0</v>
      </c>
      <c r="S710" s="6">
        <v>0</v>
      </c>
      <c r="T710" s="6">
        <v>0</v>
      </c>
      <c r="U710" s="6">
        <v>17</v>
      </c>
      <c r="V710" s="6">
        <v>18</v>
      </c>
      <c r="W710" s="6">
        <v>2</v>
      </c>
      <c r="X710" s="6">
        <v>0</v>
      </c>
      <c r="Y710" s="6">
        <v>0</v>
      </c>
      <c r="Z710" s="6">
        <v>0</v>
      </c>
      <c r="AA710" s="6">
        <v>0</v>
      </c>
      <c r="AB710" s="6">
        <v>0</v>
      </c>
      <c r="AC710" s="6">
        <v>0</v>
      </c>
      <c r="AD710" s="6">
        <v>0</v>
      </c>
      <c r="AE710" s="6">
        <v>0</v>
      </c>
      <c r="AF710" s="6">
        <v>0</v>
      </c>
      <c r="AG710" s="6">
        <v>2.8</v>
      </c>
      <c r="AH710" s="6">
        <v>0</v>
      </c>
      <c r="AI710" s="6">
        <v>1</v>
      </c>
      <c r="AJ710" s="6">
        <v>0</v>
      </c>
      <c r="AK710" s="6">
        <v>0</v>
      </c>
      <c r="AL710" s="6">
        <v>0</v>
      </c>
      <c r="AM710" s="6">
        <v>0</v>
      </c>
      <c r="AN710" s="8">
        <f t="shared" si="424"/>
        <v>2</v>
      </c>
      <c r="AO710" s="8">
        <f t="shared" si="423"/>
        <v>1</v>
      </c>
    </row>
    <row r="711" spans="1:41" ht="12.75" customHeight="1" x14ac:dyDescent="0.35">
      <c r="A711" s="6">
        <v>355</v>
      </c>
      <c r="B711">
        <v>710840</v>
      </c>
      <c r="C711" s="6" t="s">
        <v>326</v>
      </c>
      <c r="D711" s="6" t="s">
        <v>1271</v>
      </c>
      <c r="F711" s="9">
        <v>43222.05</v>
      </c>
      <c r="G711">
        <v>0</v>
      </c>
      <c r="H711">
        <v>0</v>
      </c>
      <c r="I711">
        <v>840</v>
      </c>
      <c r="J711">
        <v>710</v>
      </c>
      <c r="K711">
        <v>0</v>
      </c>
      <c r="L711">
        <v>0</v>
      </c>
      <c r="M711">
        <v>0</v>
      </c>
      <c r="N711">
        <v>0</v>
      </c>
      <c r="O711">
        <v>0</v>
      </c>
      <c r="P711">
        <v>0</v>
      </c>
      <c r="Q711">
        <v>0</v>
      </c>
      <c r="R711" s="6">
        <v>0</v>
      </c>
      <c r="S711" s="6">
        <v>0</v>
      </c>
      <c r="T711" s="6">
        <v>0</v>
      </c>
      <c r="U711" s="6">
        <v>17</v>
      </c>
      <c r="V711" s="6">
        <v>18</v>
      </c>
      <c r="W711" s="6">
        <v>2</v>
      </c>
      <c r="X711" s="6">
        <v>0</v>
      </c>
      <c r="Y711" s="6">
        <v>0</v>
      </c>
      <c r="Z711" s="6">
        <v>0</v>
      </c>
      <c r="AA711" s="6">
        <v>0</v>
      </c>
      <c r="AB711" s="6">
        <v>0</v>
      </c>
      <c r="AC711" s="6">
        <v>0</v>
      </c>
      <c r="AD711" s="6">
        <v>0</v>
      </c>
      <c r="AE711" s="6">
        <v>0</v>
      </c>
      <c r="AF711" s="6">
        <v>0</v>
      </c>
      <c r="AG711" s="6">
        <v>0</v>
      </c>
      <c r="AH711" s="6">
        <v>0</v>
      </c>
      <c r="AI711" s="6">
        <v>0</v>
      </c>
      <c r="AJ711" s="6">
        <v>0</v>
      </c>
      <c r="AK711" s="6">
        <v>0</v>
      </c>
      <c r="AL711" s="6">
        <v>0</v>
      </c>
      <c r="AM711" s="6">
        <v>0</v>
      </c>
      <c r="AN711" s="8">
        <f t="shared" si="424"/>
        <v>2</v>
      </c>
      <c r="AO711" s="8">
        <f t="shared" si="423"/>
        <v>0</v>
      </c>
    </row>
    <row r="712" spans="1:41" ht="12.75" customHeight="1" x14ac:dyDescent="0.35">
      <c r="A712" s="6">
        <v>356</v>
      </c>
      <c r="B712" s="6">
        <v>710900</v>
      </c>
      <c r="C712" s="6" t="s">
        <v>326</v>
      </c>
      <c r="D712" s="6" t="s">
        <v>1294</v>
      </c>
      <c r="E712" s="6" t="s">
        <v>1295</v>
      </c>
      <c r="F712" s="9">
        <v>43160</v>
      </c>
      <c r="G712" s="6">
        <v>3</v>
      </c>
      <c r="H712" s="6">
        <v>2</v>
      </c>
      <c r="I712" s="6">
        <v>710</v>
      </c>
      <c r="J712" s="6">
        <v>900</v>
      </c>
      <c r="K712" s="6">
        <v>3</v>
      </c>
      <c r="L712" s="6">
        <v>0</v>
      </c>
      <c r="M712" s="6">
        <v>1</v>
      </c>
      <c r="N712" s="6">
        <v>0</v>
      </c>
      <c r="O712" s="6">
        <v>2</v>
      </c>
      <c r="P712" s="6">
        <v>3</v>
      </c>
      <c r="Q712">
        <v>0</v>
      </c>
      <c r="R712" s="6">
        <v>0</v>
      </c>
      <c r="S712" s="6">
        <v>0</v>
      </c>
      <c r="T712" s="6">
        <v>0</v>
      </c>
      <c r="U712" s="6">
        <v>0</v>
      </c>
      <c r="V712" s="6">
        <v>0</v>
      </c>
      <c r="W712" s="6">
        <v>0</v>
      </c>
      <c r="X712" s="6">
        <v>0</v>
      </c>
      <c r="Y712" s="6">
        <v>0</v>
      </c>
      <c r="Z712" s="6">
        <v>0</v>
      </c>
      <c r="AA712" s="6">
        <v>0</v>
      </c>
      <c r="AB712" s="6">
        <v>0</v>
      </c>
      <c r="AC712" s="6">
        <v>0</v>
      </c>
      <c r="AD712" s="6">
        <v>0</v>
      </c>
      <c r="AE712" s="6">
        <v>0</v>
      </c>
      <c r="AF712" s="6">
        <v>0</v>
      </c>
      <c r="AG712" s="6">
        <v>0</v>
      </c>
      <c r="AH712" s="6">
        <v>0</v>
      </c>
      <c r="AI712" s="6">
        <v>0</v>
      </c>
      <c r="AJ712" s="6">
        <v>0</v>
      </c>
      <c r="AK712" s="6">
        <v>0</v>
      </c>
      <c r="AL712" s="6">
        <v>0</v>
      </c>
      <c r="AM712" s="6">
        <v>0</v>
      </c>
      <c r="AN712" s="8">
        <f t="shared" si="424"/>
        <v>0</v>
      </c>
      <c r="AO712" s="8">
        <f t="shared" si="423"/>
        <v>0</v>
      </c>
    </row>
    <row r="713" spans="1:41" ht="12.75" customHeight="1" x14ac:dyDescent="0.35">
      <c r="A713" s="6">
        <v>356</v>
      </c>
      <c r="B713" s="6">
        <v>710900</v>
      </c>
      <c r="C713" s="6" t="s">
        <v>326</v>
      </c>
      <c r="D713" s="6" t="s">
        <v>1294</v>
      </c>
      <c r="F713" s="9">
        <v>43161</v>
      </c>
      <c r="G713" s="6">
        <v>0</v>
      </c>
      <c r="H713" s="6">
        <v>0</v>
      </c>
      <c r="I713" s="6">
        <v>900</v>
      </c>
      <c r="J713" s="6">
        <v>710</v>
      </c>
      <c r="K713" s="6">
        <v>0</v>
      </c>
      <c r="L713" s="6">
        <v>0</v>
      </c>
      <c r="M713" s="6">
        <v>0</v>
      </c>
      <c r="N713" s="6">
        <v>0</v>
      </c>
      <c r="O713" s="6">
        <v>0</v>
      </c>
      <c r="P713" s="6">
        <v>0</v>
      </c>
      <c r="Q713">
        <v>0</v>
      </c>
      <c r="R713" s="6">
        <v>6</v>
      </c>
      <c r="S713" s="6">
        <v>5</v>
      </c>
      <c r="T713" s="6">
        <v>2</v>
      </c>
      <c r="U713" s="6">
        <v>0</v>
      </c>
      <c r="V713" s="6">
        <v>0</v>
      </c>
      <c r="W713" s="6">
        <v>0</v>
      </c>
      <c r="X713" s="6">
        <v>0</v>
      </c>
      <c r="Y713" s="6">
        <v>0</v>
      </c>
      <c r="Z713" s="6">
        <v>0</v>
      </c>
      <c r="AA713" s="6">
        <v>0</v>
      </c>
      <c r="AB713" s="6">
        <v>0</v>
      </c>
      <c r="AC713" s="6">
        <v>0</v>
      </c>
      <c r="AD713" s="6">
        <v>0</v>
      </c>
      <c r="AE713" s="6">
        <v>0</v>
      </c>
      <c r="AF713" s="6">
        <v>0</v>
      </c>
      <c r="AG713" s="6">
        <v>0</v>
      </c>
      <c r="AH713" s="6">
        <v>0</v>
      </c>
      <c r="AI713" s="6">
        <v>0</v>
      </c>
      <c r="AJ713" s="6">
        <v>0</v>
      </c>
      <c r="AK713" s="6">
        <v>0</v>
      </c>
      <c r="AL713" s="6">
        <v>0</v>
      </c>
      <c r="AM713" s="6">
        <v>0</v>
      </c>
      <c r="AN713" s="8">
        <f t="shared" si="424"/>
        <v>0</v>
      </c>
      <c r="AO713" s="8">
        <f t="shared" si="423"/>
        <v>2</v>
      </c>
    </row>
    <row r="714" spans="1:41" ht="12.75" customHeight="1" x14ac:dyDescent="0.35">
      <c r="A714" s="6">
        <v>357</v>
      </c>
      <c r="B714" s="6">
        <v>710900</v>
      </c>
      <c r="C714" s="6" t="s">
        <v>326</v>
      </c>
      <c r="D714" s="6" t="s">
        <v>1294</v>
      </c>
      <c r="E714" s="6" t="s">
        <v>1300</v>
      </c>
      <c r="F714" s="9">
        <v>43503</v>
      </c>
      <c r="G714" s="6">
        <v>3</v>
      </c>
      <c r="H714" s="6">
        <v>2</v>
      </c>
      <c r="I714" s="6">
        <v>710</v>
      </c>
      <c r="J714" s="6">
        <v>900</v>
      </c>
      <c r="K714" s="6">
        <v>2</v>
      </c>
      <c r="L714" s="6">
        <v>0</v>
      </c>
      <c r="M714" s="6">
        <v>1</v>
      </c>
      <c r="N714" s="6">
        <v>0</v>
      </c>
      <c r="O714" s="6">
        <v>3</v>
      </c>
      <c r="P714" s="6">
        <v>3</v>
      </c>
      <c r="Q714">
        <v>0</v>
      </c>
      <c r="R714" s="6">
        <v>0</v>
      </c>
      <c r="S714" s="6">
        <v>0</v>
      </c>
      <c r="T714" s="6">
        <v>0</v>
      </c>
      <c r="U714" s="6">
        <v>17</v>
      </c>
      <c r="V714" s="6">
        <v>18</v>
      </c>
      <c r="W714" s="6">
        <v>2</v>
      </c>
      <c r="X714" s="6">
        <v>0</v>
      </c>
      <c r="Y714" s="6">
        <v>0</v>
      </c>
      <c r="Z714" s="6">
        <v>2</v>
      </c>
      <c r="AA714" s="6">
        <v>1</v>
      </c>
      <c r="AB714" s="6">
        <v>0</v>
      </c>
      <c r="AC714" s="6">
        <v>0</v>
      </c>
      <c r="AD714" s="6">
        <v>0</v>
      </c>
      <c r="AE714" s="6">
        <v>0</v>
      </c>
      <c r="AF714" s="6">
        <v>0</v>
      </c>
      <c r="AG714" s="6">
        <v>0</v>
      </c>
      <c r="AH714" s="6">
        <v>0</v>
      </c>
      <c r="AI714" s="6">
        <v>0</v>
      </c>
      <c r="AJ714" s="6">
        <v>0</v>
      </c>
      <c r="AK714" s="6">
        <v>0</v>
      </c>
      <c r="AL714" s="6">
        <v>0</v>
      </c>
      <c r="AM714" s="6">
        <v>0</v>
      </c>
      <c r="AN714" s="8">
        <f t="shared" si="424"/>
        <v>2</v>
      </c>
      <c r="AO714" s="8">
        <f t="shared" si="423"/>
        <v>1</v>
      </c>
    </row>
    <row r="715" spans="1:41" ht="12.75" customHeight="1" x14ac:dyDescent="0.35">
      <c r="A715" s="6">
        <v>357</v>
      </c>
      <c r="B715" s="6">
        <v>710900</v>
      </c>
      <c r="C715" s="6" t="s">
        <v>326</v>
      </c>
      <c r="D715" s="6" t="s">
        <v>1294</v>
      </c>
      <c r="F715" s="9">
        <v>43504</v>
      </c>
      <c r="G715" s="6">
        <v>0</v>
      </c>
      <c r="H715" s="6">
        <v>0</v>
      </c>
      <c r="I715" s="6">
        <v>900</v>
      </c>
      <c r="J715" s="6">
        <v>710</v>
      </c>
      <c r="K715" s="6">
        <v>0</v>
      </c>
      <c r="L715" s="6">
        <v>0</v>
      </c>
      <c r="M715" s="6">
        <v>0</v>
      </c>
      <c r="N715" s="6">
        <v>0</v>
      </c>
      <c r="O715" s="6">
        <v>0</v>
      </c>
      <c r="P715" s="6">
        <v>0</v>
      </c>
      <c r="Q715">
        <v>0</v>
      </c>
      <c r="R715" s="6">
        <v>6</v>
      </c>
      <c r="S715" s="6">
        <v>5</v>
      </c>
      <c r="T715" s="6">
        <v>2</v>
      </c>
      <c r="U715" s="6">
        <v>17</v>
      </c>
      <c r="V715" s="6">
        <v>18</v>
      </c>
      <c r="W715" s="6">
        <v>2</v>
      </c>
      <c r="X715" s="6">
        <v>0</v>
      </c>
      <c r="Y715" s="6">
        <v>0</v>
      </c>
      <c r="Z715" s="6">
        <v>0</v>
      </c>
      <c r="AA715" s="6">
        <v>0</v>
      </c>
      <c r="AB715" s="6">
        <v>0</v>
      </c>
      <c r="AC715" s="6">
        <v>0</v>
      </c>
      <c r="AD715" s="6">
        <v>0</v>
      </c>
      <c r="AE715" s="6">
        <v>0</v>
      </c>
      <c r="AF715" s="6">
        <v>0</v>
      </c>
      <c r="AG715" s="6">
        <v>0</v>
      </c>
      <c r="AH715" s="6">
        <v>0</v>
      </c>
      <c r="AI715" s="6">
        <v>0</v>
      </c>
      <c r="AJ715" s="6">
        <v>0</v>
      </c>
      <c r="AK715" s="6">
        <v>0</v>
      </c>
      <c r="AL715" s="6">
        <v>0</v>
      </c>
      <c r="AM715" s="6">
        <v>0</v>
      </c>
      <c r="AN715" s="8">
        <f t="shared" si="424"/>
        <v>2</v>
      </c>
      <c r="AO715" s="8">
        <f t="shared" si="423"/>
        <v>2</v>
      </c>
    </row>
    <row r="716" spans="1:41" ht="12.75" customHeight="1" x14ac:dyDescent="0.35">
      <c r="A716" s="6">
        <v>358</v>
      </c>
      <c r="B716" s="6">
        <v>710900</v>
      </c>
      <c r="C716" s="6" t="s">
        <v>326</v>
      </c>
      <c r="D716" s="6" t="s">
        <v>1294</v>
      </c>
      <c r="E716" s="6" t="s">
        <v>1304</v>
      </c>
      <c r="F716" s="9">
        <v>43620</v>
      </c>
      <c r="G716" s="6">
        <v>3</v>
      </c>
      <c r="H716" s="6">
        <v>2</v>
      </c>
      <c r="I716" s="6">
        <v>710</v>
      </c>
      <c r="J716" s="6">
        <v>900</v>
      </c>
      <c r="K716" s="6">
        <v>3</v>
      </c>
      <c r="L716" s="6">
        <v>0</v>
      </c>
      <c r="M716" s="6">
        <v>1</v>
      </c>
      <c r="N716" s="6">
        <v>0</v>
      </c>
      <c r="O716" s="6">
        <v>2</v>
      </c>
      <c r="P716" s="6">
        <v>3</v>
      </c>
      <c r="Q716">
        <v>0</v>
      </c>
      <c r="R716" s="6">
        <v>0</v>
      </c>
      <c r="S716" s="6">
        <v>0</v>
      </c>
      <c r="T716" s="6">
        <v>0</v>
      </c>
      <c r="U716" s="6">
        <v>0</v>
      </c>
      <c r="V716" s="6">
        <v>0</v>
      </c>
      <c r="W716" s="6">
        <v>0</v>
      </c>
      <c r="X716" s="6">
        <v>0</v>
      </c>
      <c r="Y716" s="6">
        <v>0</v>
      </c>
      <c r="Z716" s="6">
        <v>0</v>
      </c>
      <c r="AA716" s="6">
        <v>0</v>
      </c>
      <c r="AB716" s="6">
        <v>0</v>
      </c>
      <c r="AC716" s="6">
        <v>0</v>
      </c>
      <c r="AD716" s="6">
        <v>0</v>
      </c>
      <c r="AE716" s="6">
        <v>0</v>
      </c>
      <c r="AF716" s="6">
        <v>0</v>
      </c>
      <c r="AG716" s="6">
        <v>0</v>
      </c>
      <c r="AH716" s="6">
        <v>0</v>
      </c>
      <c r="AI716" s="6">
        <v>0</v>
      </c>
      <c r="AJ716" s="6">
        <v>0</v>
      </c>
      <c r="AK716" s="6">
        <v>0</v>
      </c>
      <c r="AL716" s="6">
        <v>0</v>
      </c>
      <c r="AM716" s="6">
        <v>0</v>
      </c>
      <c r="AN716" s="8">
        <f t="shared" si="424"/>
        <v>0</v>
      </c>
      <c r="AO716" s="8">
        <f t="shared" si="423"/>
        <v>0</v>
      </c>
    </row>
    <row r="717" spans="1:41" ht="12.75" customHeight="1" x14ac:dyDescent="0.35">
      <c r="A717" s="6">
        <v>358</v>
      </c>
      <c r="B717" s="6">
        <v>710900</v>
      </c>
      <c r="C717" s="6" t="s">
        <v>326</v>
      </c>
      <c r="D717" s="6" t="s">
        <v>1294</v>
      </c>
      <c r="F717" s="9">
        <v>43621</v>
      </c>
      <c r="G717" s="6">
        <v>0</v>
      </c>
      <c r="H717" s="6">
        <v>0</v>
      </c>
      <c r="I717" s="6">
        <v>900</v>
      </c>
      <c r="J717" s="6">
        <v>710</v>
      </c>
      <c r="K717" s="6">
        <v>0</v>
      </c>
      <c r="L717" s="6">
        <v>0</v>
      </c>
      <c r="M717" s="6">
        <v>0</v>
      </c>
      <c r="N717" s="6">
        <v>0</v>
      </c>
      <c r="O717" s="6">
        <v>0</v>
      </c>
      <c r="P717" s="6">
        <v>0</v>
      </c>
      <c r="Q717">
        <v>0</v>
      </c>
      <c r="R717" s="6">
        <v>0</v>
      </c>
      <c r="S717" s="6">
        <v>5</v>
      </c>
      <c r="T717" s="6">
        <v>1</v>
      </c>
      <c r="U717" s="6">
        <v>0</v>
      </c>
      <c r="V717" s="6">
        <v>0</v>
      </c>
      <c r="W717" s="6">
        <v>0</v>
      </c>
      <c r="X717" s="6">
        <v>0</v>
      </c>
      <c r="Y717" s="6">
        <v>0</v>
      </c>
      <c r="Z717" s="6">
        <v>0</v>
      </c>
      <c r="AA717" s="6">
        <v>0</v>
      </c>
      <c r="AB717" s="6">
        <v>0</v>
      </c>
      <c r="AC717" s="6">
        <v>0</v>
      </c>
      <c r="AD717" s="6">
        <v>0</v>
      </c>
      <c r="AE717" s="6">
        <v>0</v>
      </c>
      <c r="AF717" s="6">
        <v>0</v>
      </c>
      <c r="AG717" s="6">
        <v>0</v>
      </c>
      <c r="AH717" s="6">
        <v>0</v>
      </c>
      <c r="AI717" s="6">
        <v>0</v>
      </c>
      <c r="AJ717" s="6">
        <v>0</v>
      </c>
      <c r="AK717" s="6">
        <v>0</v>
      </c>
      <c r="AL717" s="6">
        <v>0</v>
      </c>
      <c r="AM717" s="6">
        <v>0</v>
      </c>
      <c r="AN717" s="8">
        <f t="shared" si="424"/>
        <v>0</v>
      </c>
      <c r="AO717" s="8">
        <f t="shared" si="423"/>
        <v>1</v>
      </c>
    </row>
    <row r="718" spans="1:41" x14ac:dyDescent="0.35">
      <c r="A718" s="6">
        <v>359</v>
      </c>
      <c r="B718" s="6">
        <v>731732</v>
      </c>
      <c r="C718" s="6" t="s">
        <v>583</v>
      </c>
      <c r="D718" s="6" t="s">
        <v>909</v>
      </c>
      <c r="E718" s="6" t="s">
        <v>1306</v>
      </c>
      <c r="F718" s="9">
        <v>39146</v>
      </c>
      <c r="G718" s="6">
        <v>4.2</v>
      </c>
      <c r="H718" s="6">
        <v>3</v>
      </c>
      <c r="I718" s="6">
        <v>731</v>
      </c>
      <c r="J718" s="6">
        <v>732</v>
      </c>
      <c r="K718" s="6">
        <v>3</v>
      </c>
      <c r="L718" s="6">
        <v>0</v>
      </c>
      <c r="M718" s="6">
        <v>1</v>
      </c>
      <c r="N718" s="6">
        <v>0</v>
      </c>
      <c r="O718" s="6">
        <v>1</v>
      </c>
      <c r="P718" s="6">
        <v>1</v>
      </c>
      <c r="Q718">
        <v>0</v>
      </c>
      <c r="R718">
        <v>6</v>
      </c>
      <c r="S718">
        <v>5</v>
      </c>
      <c r="T718">
        <v>2</v>
      </c>
      <c r="U718">
        <v>17</v>
      </c>
      <c r="V718">
        <v>18</v>
      </c>
      <c r="W718">
        <v>2</v>
      </c>
      <c r="X718">
        <v>0</v>
      </c>
      <c r="Y718">
        <v>0</v>
      </c>
      <c r="Z718">
        <v>0</v>
      </c>
      <c r="AA718">
        <f t="shared" ref="AA718:AA720" si="425">SUM($X718+$Y718+$Z718)</f>
        <v>0</v>
      </c>
      <c r="AB718">
        <v>0</v>
      </c>
      <c r="AC718">
        <v>0</v>
      </c>
      <c r="AD718">
        <v>0</v>
      </c>
      <c r="AE718">
        <f t="shared" ref="AE718:AE720" si="426">SUM($AB718+$AC718+$AD718)</f>
        <v>0</v>
      </c>
      <c r="AF718">
        <v>0</v>
      </c>
      <c r="AG718">
        <v>0</v>
      </c>
      <c r="AH718">
        <v>0</v>
      </c>
      <c r="AI718">
        <f t="shared" ref="AI718" si="427">SUM($AF718+$AG718+$AH718)</f>
        <v>0</v>
      </c>
      <c r="AJ718">
        <v>0</v>
      </c>
      <c r="AK718">
        <v>0</v>
      </c>
      <c r="AL718">
        <v>0</v>
      </c>
      <c r="AM718">
        <f t="shared" ref="AM718:AM769" si="428">SUM($AJ718+$AK718+$AL718)</f>
        <v>0</v>
      </c>
      <c r="AN718" s="8">
        <f t="shared" si="424"/>
        <v>2</v>
      </c>
      <c r="AO718" s="8">
        <f t="shared" si="423"/>
        <v>2</v>
      </c>
    </row>
    <row r="719" spans="1:41" customFormat="1" x14ac:dyDescent="0.35">
      <c r="A719">
        <v>359</v>
      </c>
      <c r="B719">
        <v>731732</v>
      </c>
      <c r="C719" t="s">
        <v>583</v>
      </c>
      <c r="D719" t="s">
        <v>909</v>
      </c>
      <c r="E719" t="s">
        <v>1564</v>
      </c>
      <c r="F719" s="10">
        <v>40898</v>
      </c>
      <c r="G719" s="6">
        <v>0</v>
      </c>
      <c r="H719" s="6">
        <v>0</v>
      </c>
      <c r="I719">
        <v>732</v>
      </c>
      <c r="J719">
        <v>731</v>
      </c>
      <c r="K719" s="6">
        <v>0</v>
      </c>
      <c r="L719">
        <v>0</v>
      </c>
      <c r="M719" s="6">
        <v>0</v>
      </c>
      <c r="N719">
        <v>0</v>
      </c>
      <c r="O719" s="6">
        <v>0</v>
      </c>
      <c r="P719" s="6">
        <v>0</v>
      </c>
      <c r="Q719">
        <v>0</v>
      </c>
      <c r="R719">
        <v>0</v>
      </c>
      <c r="S719">
        <v>5</v>
      </c>
      <c r="T719">
        <v>1</v>
      </c>
      <c r="U719">
        <v>17</v>
      </c>
      <c r="V719">
        <v>18</v>
      </c>
      <c r="W719">
        <v>2</v>
      </c>
      <c r="X719">
        <v>0</v>
      </c>
      <c r="Y719">
        <v>0</v>
      </c>
      <c r="Z719">
        <v>0</v>
      </c>
      <c r="AA719">
        <f t="shared" si="425"/>
        <v>0</v>
      </c>
      <c r="AB719">
        <v>0</v>
      </c>
      <c r="AC719">
        <v>0</v>
      </c>
      <c r="AD719">
        <v>0</v>
      </c>
      <c r="AE719">
        <f t="shared" si="426"/>
        <v>0</v>
      </c>
      <c r="AF719">
        <v>0</v>
      </c>
      <c r="AG719">
        <v>0</v>
      </c>
      <c r="AH719">
        <v>0.1</v>
      </c>
      <c r="AI719">
        <v>1</v>
      </c>
      <c r="AJ719">
        <v>0</v>
      </c>
      <c r="AK719">
        <v>0</v>
      </c>
      <c r="AL719">
        <v>0</v>
      </c>
      <c r="AM719">
        <f t="shared" si="428"/>
        <v>0</v>
      </c>
      <c r="AN719" s="8">
        <f t="shared" si="424"/>
        <v>2</v>
      </c>
      <c r="AO719" s="8">
        <f t="shared" si="423"/>
        <v>2</v>
      </c>
    </row>
    <row r="720" spans="1:41" ht="12.75" customHeight="1" x14ac:dyDescent="0.35">
      <c r="A720" s="6">
        <v>360</v>
      </c>
      <c r="B720" s="6">
        <v>731732</v>
      </c>
      <c r="C720" s="6" t="s">
        <v>583</v>
      </c>
      <c r="D720" s="6" t="s">
        <v>909</v>
      </c>
      <c r="E720" s="6" t="s">
        <v>1309</v>
      </c>
      <c r="F720" s="9">
        <v>39448.01</v>
      </c>
      <c r="G720" s="6">
        <v>4.2</v>
      </c>
      <c r="H720" s="6">
        <v>2</v>
      </c>
      <c r="I720">
        <v>732</v>
      </c>
      <c r="J720">
        <v>731</v>
      </c>
      <c r="K720" s="6">
        <v>2</v>
      </c>
      <c r="L720" s="6">
        <v>0</v>
      </c>
      <c r="M720" s="6">
        <v>1</v>
      </c>
      <c r="N720" s="6">
        <v>0</v>
      </c>
      <c r="O720" s="6">
        <v>2</v>
      </c>
      <c r="P720" s="6">
        <v>4</v>
      </c>
      <c r="Q720">
        <v>0</v>
      </c>
      <c r="R720">
        <v>0</v>
      </c>
      <c r="S720">
        <v>5</v>
      </c>
      <c r="T720">
        <v>1</v>
      </c>
      <c r="U720">
        <v>17</v>
      </c>
      <c r="V720">
        <v>18</v>
      </c>
      <c r="W720">
        <v>2</v>
      </c>
      <c r="X720">
        <v>0</v>
      </c>
      <c r="Y720">
        <v>0</v>
      </c>
      <c r="Z720">
        <v>0</v>
      </c>
      <c r="AA720">
        <f t="shared" si="425"/>
        <v>0</v>
      </c>
      <c r="AB720">
        <v>0</v>
      </c>
      <c r="AC720">
        <v>0</v>
      </c>
      <c r="AD720">
        <v>0</v>
      </c>
      <c r="AE720">
        <f t="shared" si="426"/>
        <v>0</v>
      </c>
      <c r="AF720">
        <v>0</v>
      </c>
      <c r="AG720">
        <v>0</v>
      </c>
      <c r="AH720">
        <v>0.1</v>
      </c>
      <c r="AI720">
        <v>1</v>
      </c>
      <c r="AJ720">
        <v>0</v>
      </c>
      <c r="AK720">
        <v>0</v>
      </c>
      <c r="AL720">
        <v>0</v>
      </c>
      <c r="AM720">
        <f t="shared" si="428"/>
        <v>0</v>
      </c>
      <c r="AN720" s="8">
        <f t="shared" si="424"/>
        <v>2</v>
      </c>
      <c r="AO720" s="8">
        <f t="shared" si="423"/>
        <v>2</v>
      </c>
    </row>
    <row r="721" spans="1:41" customFormat="1" x14ac:dyDescent="0.35">
      <c r="A721">
        <v>360</v>
      </c>
      <c r="B721">
        <v>731732</v>
      </c>
      <c r="C721" t="s">
        <v>583</v>
      </c>
      <c r="D721" t="s">
        <v>909</v>
      </c>
      <c r="E721" t="s">
        <v>1562</v>
      </c>
      <c r="F721" s="10">
        <v>41354</v>
      </c>
      <c r="G721">
        <v>0</v>
      </c>
      <c r="H721">
        <v>0</v>
      </c>
      <c r="I721">
        <v>732</v>
      </c>
      <c r="J721">
        <v>731</v>
      </c>
      <c r="K721">
        <v>0</v>
      </c>
      <c r="L721">
        <v>0</v>
      </c>
      <c r="M721">
        <v>0</v>
      </c>
      <c r="N721">
        <v>0</v>
      </c>
      <c r="O721">
        <v>0</v>
      </c>
      <c r="P721">
        <v>0</v>
      </c>
      <c r="Q721">
        <v>0</v>
      </c>
      <c r="R721">
        <v>6</v>
      </c>
      <c r="S721">
        <v>5</v>
      </c>
      <c r="T721">
        <v>2</v>
      </c>
      <c r="U721">
        <v>17</v>
      </c>
      <c r="V721">
        <v>18</v>
      </c>
      <c r="W721">
        <v>2</v>
      </c>
      <c r="X721">
        <v>4.4000000000000004</v>
      </c>
      <c r="Y721">
        <v>4.2</v>
      </c>
      <c r="Z721">
        <v>0</v>
      </c>
      <c r="AA721">
        <v>2</v>
      </c>
      <c r="AB721">
        <v>0</v>
      </c>
      <c r="AC721">
        <v>0</v>
      </c>
      <c r="AD721">
        <v>17.399999999999999</v>
      </c>
      <c r="AE721">
        <v>1</v>
      </c>
      <c r="AF721">
        <v>3</v>
      </c>
      <c r="AG721">
        <v>0</v>
      </c>
      <c r="AH721">
        <v>0</v>
      </c>
      <c r="AI721">
        <v>1</v>
      </c>
      <c r="AJ721">
        <v>0</v>
      </c>
      <c r="AK721">
        <v>0</v>
      </c>
      <c r="AL721">
        <v>0</v>
      </c>
      <c r="AM721">
        <f t="shared" si="428"/>
        <v>0</v>
      </c>
      <c r="AN721" s="8">
        <f t="shared" si="424"/>
        <v>3</v>
      </c>
      <c r="AO721" s="8">
        <f t="shared" si="423"/>
        <v>5</v>
      </c>
    </row>
    <row r="722" spans="1:41" ht="12.75" customHeight="1" x14ac:dyDescent="0.35">
      <c r="A722" s="6">
        <v>361</v>
      </c>
      <c r="B722" s="6">
        <v>731732</v>
      </c>
      <c r="C722" s="6" t="s">
        <v>583</v>
      </c>
      <c r="D722" s="6" t="s">
        <v>909</v>
      </c>
      <c r="E722" s="6" t="s">
        <v>1314</v>
      </c>
      <c r="F722" s="9">
        <v>39998.019999999997</v>
      </c>
      <c r="G722" s="6">
        <v>2</v>
      </c>
      <c r="H722" s="6">
        <v>2</v>
      </c>
      <c r="I722" s="6">
        <v>731</v>
      </c>
      <c r="J722" s="6">
        <v>732</v>
      </c>
      <c r="K722" s="6">
        <v>1</v>
      </c>
      <c r="L722" s="6">
        <v>1</v>
      </c>
      <c r="M722" s="6">
        <v>1</v>
      </c>
      <c r="N722" s="6">
        <v>0</v>
      </c>
      <c r="O722" s="6">
        <v>1</v>
      </c>
      <c r="P722" s="6">
        <v>2</v>
      </c>
      <c r="Q722">
        <v>0</v>
      </c>
      <c r="R722">
        <v>6</v>
      </c>
      <c r="S722">
        <v>5</v>
      </c>
      <c r="T722">
        <v>2</v>
      </c>
      <c r="U722">
        <v>0</v>
      </c>
      <c r="V722">
        <v>0</v>
      </c>
      <c r="W722">
        <f t="shared" ref="W722" si="429">SUM($U722, $V722)</f>
        <v>0</v>
      </c>
      <c r="X722">
        <v>0</v>
      </c>
      <c r="Y722">
        <v>0</v>
      </c>
      <c r="Z722">
        <v>0</v>
      </c>
      <c r="AA722">
        <f t="shared" ref="AA722:AA730" si="430">SUM($X722+$Y722+$Z722)</f>
        <v>0</v>
      </c>
      <c r="AB722">
        <v>0</v>
      </c>
      <c r="AC722">
        <v>0</v>
      </c>
      <c r="AD722">
        <v>0</v>
      </c>
      <c r="AE722">
        <f t="shared" ref="AE722" si="431">SUM($AB722+$AC722+$AD722)</f>
        <v>0</v>
      </c>
      <c r="AF722">
        <v>0</v>
      </c>
      <c r="AG722">
        <v>0</v>
      </c>
      <c r="AH722">
        <v>0.1</v>
      </c>
      <c r="AI722">
        <v>1</v>
      </c>
      <c r="AJ722">
        <v>0</v>
      </c>
      <c r="AK722">
        <v>0</v>
      </c>
      <c r="AL722">
        <v>0</v>
      </c>
      <c r="AM722">
        <f t="shared" si="428"/>
        <v>0</v>
      </c>
      <c r="AN722" s="8">
        <f t="shared" si="424"/>
        <v>0</v>
      </c>
      <c r="AO722" s="8">
        <f t="shared" si="423"/>
        <v>3</v>
      </c>
    </row>
    <row r="723" spans="1:41" customFormat="1" x14ac:dyDescent="0.35">
      <c r="A723">
        <v>361</v>
      </c>
      <c r="B723">
        <v>731732</v>
      </c>
      <c r="C723" t="s">
        <v>583</v>
      </c>
      <c r="D723" t="s">
        <v>909</v>
      </c>
      <c r="E723" t="s">
        <v>1562</v>
      </c>
      <c r="F723" s="10">
        <v>41397</v>
      </c>
      <c r="G723">
        <v>0</v>
      </c>
      <c r="H723">
        <v>0</v>
      </c>
      <c r="I723">
        <v>732</v>
      </c>
      <c r="J723">
        <v>731</v>
      </c>
      <c r="K723">
        <v>0</v>
      </c>
      <c r="L723">
        <v>0</v>
      </c>
      <c r="M723">
        <v>0</v>
      </c>
      <c r="N723">
        <v>0</v>
      </c>
      <c r="O723">
        <v>0</v>
      </c>
      <c r="P723">
        <v>0</v>
      </c>
      <c r="Q723">
        <v>0</v>
      </c>
      <c r="R723">
        <v>6</v>
      </c>
      <c r="S723">
        <v>5</v>
      </c>
      <c r="T723">
        <v>2</v>
      </c>
      <c r="U723">
        <v>17</v>
      </c>
      <c r="V723">
        <v>0</v>
      </c>
      <c r="W723">
        <v>1</v>
      </c>
      <c r="X723">
        <v>0</v>
      </c>
      <c r="Y723">
        <v>0</v>
      </c>
      <c r="Z723">
        <v>0</v>
      </c>
      <c r="AA723">
        <f t="shared" si="430"/>
        <v>0</v>
      </c>
      <c r="AB723">
        <v>0</v>
      </c>
      <c r="AC723">
        <v>0</v>
      </c>
      <c r="AD723">
        <v>17.399999999999999</v>
      </c>
      <c r="AE723">
        <v>1</v>
      </c>
      <c r="AF723">
        <v>0</v>
      </c>
      <c r="AG723">
        <v>0</v>
      </c>
      <c r="AH723">
        <v>0</v>
      </c>
      <c r="AI723">
        <f t="shared" ref="AI723:AI725" si="432">SUM($AF723+$AG723+$AH723)</f>
        <v>0</v>
      </c>
      <c r="AJ723">
        <v>0</v>
      </c>
      <c r="AK723">
        <v>0</v>
      </c>
      <c r="AL723">
        <v>0</v>
      </c>
      <c r="AM723">
        <f t="shared" si="428"/>
        <v>0</v>
      </c>
      <c r="AN723" s="8">
        <f t="shared" si="424"/>
        <v>2</v>
      </c>
      <c r="AO723" s="8">
        <f t="shared" si="423"/>
        <v>2</v>
      </c>
    </row>
    <row r="724" spans="1:41" ht="12.75" customHeight="1" x14ac:dyDescent="0.35">
      <c r="A724" s="6">
        <v>362</v>
      </c>
      <c r="B724" s="6">
        <v>731732</v>
      </c>
      <c r="C724" s="6" t="s">
        <v>583</v>
      </c>
      <c r="D724" s="6" t="s">
        <v>909</v>
      </c>
      <c r="E724" s="6" t="s">
        <v>1316</v>
      </c>
      <c r="F724" s="9">
        <v>40000</v>
      </c>
      <c r="G724" s="6">
        <v>4.2</v>
      </c>
      <c r="H724" s="6">
        <v>2</v>
      </c>
      <c r="I724" s="6">
        <v>731</v>
      </c>
      <c r="J724" s="6">
        <v>732</v>
      </c>
      <c r="K724" s="6">
        <v>4</v>
      </c>
      <c r="L724" s="6">
        <v>0</v>
      </c>
      <c r="M724" s="6">
        <v>1</v>
      </c>
      <c r="N724" s="6">
        <v>0</v>
      </c>
      <c r="O724" s="6">
        <v>1</v>
      </c>
      <c r="P724" s="6">
        <v>2</v>
      </c>
      <c r="Q724">
        <v>0</v>
      </c>
      <c r="R724">
        <v>6</v>
      </c>
      <c r="S724">
        <v>0</v>
      </c>
      <c r="T724">
        <v>1</v>
      </c>
      <c r="U724">
        <v>17</v>
      </c>
      <c r="V724">
        <v>0</v>
      </c>
      <c r="W724">
        <v>1</v>
      </c>
      <c r="X724">
        <v>0</v>
      </c>
      <c r="Y724">
        <v>0</v>
      </c>
      <c r="Z724">
        <v>0</v>
      </c>
      <c r="AA724">
        <f t="shared" si="430"/>
        <v>0</v>
      </c>
      <c r="AB724">
        <v>0</v>
      </c>
      <c r="AC724">
        <v>0</v>
      </c>
      <c r="AD724">
        <v>17.399999999999999</v>
      </c>
      <c r="AE724">
        <v>1</v>
      </c>
      <c r="AF724">
        <v>0</v>
      </c>
      <c r="AG724">
        <v>0</v>
      </c>
      <c r="AH724">
        <v>0</v>
      </c>
      <c r="AI724">
        <f t="shared" si="432"/>
        <v>0</v>
      </c>
      <c r="AJ724">
        <v>0</v>
      </c>
      <c r="AK724">
        <v>0</v>
      </c>
      <c r="AL724">
        <v>0</v>
      </c>
      <c r="AM724">
        <f t="shared" si="428"/>
        <v>0</v>
      </c>
      <c r="AN724" s="8">
        <f t="shared" si="424"/>
        <v>2</v>
      </c>
      <c r="AO724" s="8">
        <f t="shared" si="423"/>
        <v>1</v>
      </c>
    </row>
    <row r="725" spans="1:41" customFormat="1" x14ac:dyDescent="0.35">
      <c r="A725">
        <v>362</v>
      </c>
      <c r="B725">
        <v>731732</v>
      </c>
      <c r="C725" t="s">
        <v>583</v>
      </c>
      <c r="D725" t="s">
        <v>909</v>
      </c>
      <c r="E725" t="s">
        <v>1562</v>
      </c>
      <c r="F725" s="10">
        <v>41611</v>
      </c>
      <c r="G725">
        <v>0</v>
      </c>
      <c r="H725">
        <v>0</v>
      </c>
      <c r="I725">
        <v>732</v>
      </c>
      <c r="J725">
        <v>731</v>
      </c>
      <c r="K725">
        <v>0</v>
      </c>
      <c r="L725">
        <v>0</v>
      </c>
      <c r="M725">
        <v>0</v>
      </c>
      <c r="N725">
        <v>0</v>
      </c>
      <c r="O725">
        <v>0</v>
      </c>
      <c r="P725">
        <v>0</v>
      </c>
      <c r="Q725">
        <v>0</v>
      </c>
      <c r="R725">
        <v>6</v>
      </c>
      <c r="S725">
        <v>5</v>
      </c>
      <c r="T725">
        <v>2</v>
      </c>
      <c r="U725">
        <v>17</v>
      </c>
      <c r="V725">
        <v>0</v>
      </c>
      <c r="W725">
        <v>1</v>
      </c>
      <c r="X725">
        <v>0</v>
      </c>
      <c r="Y725">
        <v>0</v>
      </c>
      <c r="Z725">
        <v>0</v>
      </c>
      <c r="AA725">
        <f t="shared" si="430"/>
        <v>0</v>
      </c>
      <c r="AB725">
        <v>0</v>
      </c>
      <c r="AC725">
        <v>0</v>
      </c>
      <c r="AD725">
        <v>17.399999999999999</v>
      </c>
      <c r="AE725">
        <v>1</v>
      </c>
      <c r="AF725">
        <v>0</v>
      </c>
      <c r="AG725">
        <v>0</v>
      </c>
      <c r="AH725">
        <v>0</v>
      </c>
      <c r="AI725">
        <f t="shared" si="432"/>
        <v>0</v>
      </c>
      <c r="AJ725">
        <v>0</v>
      </c>
      <c r="AK725">
        <v>0</v>
      </c>
      <c r="AL725">
        <v>0</v>
      </c>
      <c r="AM725">
        <f t="shared" si="428"/>
        <v>0</v>
      </c>
      <c r="AN725" s="8">
        <f t="shared" si="424"/>
        <v>2</v>
      </c>
      <c r="AO725" s="8">
        <f t="shared" si="423"/>
        <v>2</v>
      </c>
    </row>
    <row r="726" spans="1:41" ht="12.75" customHeight="1" x14ac:dyDescent="0.35">
      <c r="A726" s="6">
        <v>363</v>
      </c>
      <c r="B726" s="6">
        <v>731732</v>
      </c>
      <c r="C726" s="6" t="s">
        <v>583</v>
      </c>
      <c r="D726" s="6" t="s">
        <v>909</v>
      </c>
      <c r="E726" s="6" t="s">
        <v>1318</v>
      </c>
      <c r="F726" s="9">
        <v>40366</v>
      </c>
      <c r="G726" s="6">
        <v>2</v>
      </c>
      <c r="H726" s="6">
        <v>1</v>
      </c>
      <c r="I726" s="6">
        <v>731</v>
      </c>
      <c r="J726" s="6">
        <v>732</v>
      </c>
      <c r="K726" s="6">
        <v>1</v>
      </c>
      <c r="L726" s="6">
        <v>1</v>
      </c>
      <c r="M726" s="6">
        <v>1</v>
      </c>
      <c r="N726" s="6">
        <v>0</v>
      </c>
      <c r="O726" s="6">
        <v>1</v>
      </c>
      <c r="P726" s="6">
        <v>2</v>
      </c>
      <c r="Q726">
        <v>0</v>
      </c>
      <c r="R726">
        <v>0</v>
      </c>
      <c r="S726">
        <v>5</v>
      </c>
      <c r="T726">
        <v>1</v>
      </c>
      <c r="U726">
        <v>0</v>
      </c>
      <c r="V726">
        <v>18</v>
      </c>
      <c r="W726">
        <v>1</v>
      </c>
      <c r="X726">
        <v>0</v>
      </c>
      <c r="Y726">
        <v>0</v>
      </c>
      <c r="Z726">
        <v>0</v>
      </c>
      <c r="AA726">
        <f t="shared" si="430"/>
        <v>0</v>
      </c>
      <c r="AB726">
        <v>0</v>
      </c>
      <c r="AC726">
        <v>0</v>
      </c>
      <c r="AD726">
        <v>0</v>
      </c>
      <c r="AE726">
        <f t="shared" ref="AE726:AE730" si="433">SUM($AB726+$AC726+$AD726)</f>
        <v>0</v>
      </c>
      <c r="AF726">
        <v>0</v>
      </c>
      <c r="AG726">
        <v>0</v>
      </c>
      <c r="AH726">
        <v>0.1</v>
      </c>
      <c r="AI726">
        <v>1</v>
      </c>
      <c r="AJ726">
        <v>0</v>
      </c>
      <c r="AK726">
        <v>0</v>
      </c>
      <c r="AL726">
        <v>0</v>
      </c>
      <c r="AM726">
        <f t="shared" si="428"/>
        <v>0</v>
      </c>
      <c r="AN726" s="8">
        <f t="shared" si="424"/>
        <v>1</v>
      </c>
      <c r="AO726" s="8">
        <f t="shared" si="423"/>
        <v>2</v>
      </c>
    </row>
    <row r="727" spans="1:41" customFormat="1" x14ac:dyDescent="0.35">
      <c r="A727">
        <v>363</v>
      </c>
      <c r="B727">
        <v>731732</v>
      </c>
      <c r="C727" t="s">
        <v>583</v>
      </c>
      <c r="D727" t="s">
        <v>909</v>
      </c>
      <c r="E727" t="s">
        <v>1321</v>
      </c>
      <c r="F727" s="10">
        <v>41828</v>
      </c>
      <c r="G727">
        <v>1</v>
      </c>
      <c r="H727">
        <v>2</v>
      </c>
      <c r="I727">
        <v>732</v>
      </c>
      <c r="J727">
        <v>731</v>
      </c>
      <c r="K727">
        <v>1</v>
      </c>
      <c r="L727">
        <v>1</v>
      </c>
      <c r="M727">
        <v>1</v>
      </c>
      <c r="N727">
        <v>0</v>
      </c>
      <c r="O727">
        <v>1</v>
      </c>
      <c r="P727">
        <v>2</v>
      </c>
      <c r="Q727">
        <v>0</v>
      </c>
      <c r="R727">
        <v>6</v>
      </c>
      <c r="S727">
        <v>0</v>
      </c>
      <c r="T727">
        <v>1</v>
      </c>
      <c r="U727">
        <v>17</v>
      </c>
      <c r="V727">
        <v>18</v>
      </c>
      <c r="W727">
        <v>2</v>
      </c>
      <c r="X727">
        <v>0</v>
      </c>
      <c r="Y727">
        <v>0</v>
      </c>
      <c r="Z727">
        <v>0</v>
      </c>
      <c r="AA727">
        <f t="shared" si="430"/>
        <v>0</v>
      </c>
      <c r="AB727">
        <v>0</v>
      </c>
      <c r="AC727">
        <v>0</v>
      </c>
      <c r="AD727">
        <v>0</v>
      </c>
      <c r="AE727">
        <f t="shared" si="433"/>
        <v>0</v>
      </c>
      <c r="AF727">
        <v>0</v>
      </c>
      <c r="AG727">
        <v>0</v>
      </c>
      <c r="AH727">
        <v>0.1</v>
      </c>
      <c r="AI727">
        <v>1</v>
      </c>
      <c r="AJ727">
        <v>0</v>
      </c>
      <c r="AK727">
        <v>0</v>
      </c>
      <c r="AL727">
        <v>0</v>
      </c>
      <c r="AM727">
        <f t="shared" si="428"/>
        <v>0</v>
      </c>
      <c r="AN727" s="8">
        <f t="shared" si="424"/>
        <v>2</v>
      </c>
      <c r="AO727" s="8">
        <f t="shared" si="423"/>
        <v>2</v>
      </c>
    </row>
    <row r="728" spans="1:41" ht="12.75" customHeight="1" x14ac:dyDescent="0.35">
      <c r="A728" s="6">
        <v>364</v>
      </c>
      <c r="B728" s="6">
        <v>731732</v>
      </c>
      <c r="C728" s="6" t="s">
        <v>583</v>
      </c>
      <c r="D728" s="6" t="s">
        <v>909</v>
      </c>
      <c r="E728" s="6" t="s">
        <v>1321</v>
      </c>
      <c r="F728" s="9">
        <v>40547.01</v>
      </c>
      <c r="G728" s="6">
        <v>1</v>
      </c>
      <c r="H728" s="6">
        <v>2</v>
      </c>
      <c r="I728">
        <v>732</v>
      </c>
      <c r="J728">
        <v>731</v>
      </c>
      <c r="K728" s="6">
        <v>1</v>
      </c>
      <c r="L728" s="6">
        <v>1</v>
      </c>
      <c r="M728" s="6">
        <v>1</v>
      </c>
      <c r="N728" s="6">
        <v>0</v>
      </c>
      <c r="O728" s="6">
        <v>1</v>
      </c>
      <c r="P728" s="6">
        <v>2</v>
      </c>
      <c r="Q728">
        <v>0</v>
      </c>
      <c r="R728">
        <v>6</v>
      </c>
      <c r="S728">
        <v>0</v>
      </c>
      <c r="T728">
        <v>1</v>
      </c>
      <c r="U728">
        <v>17</v>
      </c>
      <c r="V728">
        <v>18</v>
      </c>
      <c r="W728">
        <v>2</v>
      </c>
      <c r="X728">
        <v>0</v>
      </c>
      <c r="Y728">
        <v>0</v>
      </c>
      <c r="Z728">
        <v>0</v>
      </c>
      <c r="AA728">
        <f t="shared" si="430"/>
        <v>0</v>
      </c>
      <c r="AB728">
        <v>0</v>
      </c>
      <c r="AC728">
        <v>0</v>
      </c>
      <c r="AD728">
        <v>0</v>
      </c>
      <c r="AE728">
        <f t="shared" si="433"/>
        <v>0</v>
      </c>
      <c r="AF728">
        <v>0</v>
      </c>
      <c r="AG728">
        <v>0</v>
      </c>
      <c r="AH728">
        <v>0.1</v>
      </c>
      <c r="AI728">
        <v>1</v>
      </c>
      <c r="AJ728">
        <v>0</v>
      </c>
      <c r="AK728">
        <v>0</v>
      </c>
      <c r="AL728">
        <v>0</v>
      </c>
      <c r="AM728">
        <f t="shared" si="428"/>
        <v>0</v>
      </c>
      <c r="AN728" s="8">
        <f t="shared" si="424"/>
        <v>2</v>
      </c>
      <c r="AO728" s="8">
        <f t="shared" si="423"/>
        <v>2</v>
      </c>
    </row>
    <row r="729" spans="1:41" customFormat="1" x14ac:dyDescent="0.35">
      <c r="A729">
        <v>364</v>
      </c>
      <c r="B729">
        <v>731732</v>
      </c>
      <c r="C729" t="s">
        <v>583</v>
      </c>
      <c r="D729" t="s">
        <v>909</v>
      </c>
      <c r="E729" t="s">
        <v>1324</v>
      </c>
      <c r="F729" s="10">
        <v>42010</v>
      </c>
      <c r="G729">
        <v>1</v>
      </c>
      <c r="H729">
        <v>2</v>
      </c>
      <c r="I729">
        <v>731</v>
      </c>
      <c r="J729">
        <v>732</v>
      </c>
      <c r="K729">
        <v>1</v>
      </c>
      <c r="L729">
        <v>1</v>
      </c>
      <c r="M729">
        <v>1</v>
      </c>
      <c r="N729">
        <v>0</v>
      </c>
      <c r="O729">
        <v>1</v>
      </c>
      <c r="P729">
        <v>2</v>
      </c>
      <c r="Q729">
        <v>0</v>
      </c>
      <c r="R729">
        <v>0</v>
      </c>
      <c r="S729">
        <v>0</v>
      </c>
      <c r="T729">
        <f t="shared" ref="T729:T730" si="434">SUM($R729+$S729)</f>
        <v>0</v>
      </c>
      <c r="U729">
        <v>0</v>
      </c>
      <c r="V729">
        <v>0</v>
      </c>
      <c r="W729">
        <f t="shared" ref="W729:W730" si="435">SUM($U729, $V729)</f>
        <v>0</v>
      </c>
      <c r="X729">
        <v>0</v>
      </c>
      <c r="Y729">
        <v>0</v>
      </c>
      <c r="Z729">
        <v>0</v>
      </c>
      <c r="AA729">
        <f t="shared" si="430"/>
        <v>0</v>
      </c>
      <c r="AB729">
        <v>0</v>
      </c>
      <c r="AC729">
        <v>0</v>
      </c>
      <c r="AD729">
        <v>0</v>
      </c>
      <c r="AE729">
        <f t="shared" si="433"/>
        <v>0</v>
      </c>
      <c r="AF729">
        <v>3</v>
      </c>
      <c r="AG729">
        <v>0</v>
      </c>
      <c r="AH729">
        <v>0</v>
      </c>
      <c r="AI729">
        <v>1</v>
      </c>
      <c r="AJ729">
        <v>0</v>
      </c>
      <c r="AK729">
        <v>0</v>
      </c>
      <c r="AL729">
        <v>0</v>
      </c>
      <c r="AM729">
        <f t="shared" si="428"/>
        <v>0</v>
      </c>
      <c r="AN729" s="8">
        <f t="shared" si="424"/>
        <v>0</v>
      </c>
      <c r="AO729" s="8">
        <f t="shared" si="423"/>
        <v>1</v>
      </c>
    </row>
    <row r="730" spans="1:41" ht="12.75" customHeight="1" x14ac:dyDescent="0.35">
      <c r="A730" s="6">
        <v>365</v>
      </c>
      <c r="B730" s="6">
        <v>731732</v>
      </c>
      <c r="C730" s="6" t="s">
        <v>583</v>
      </c>
      <c r="D730" s="6" t="s">
        <v>909</v>
      </c>
      <c r="E730" s="6" t="s">
        <v>1324</v>
      </c>
      <c r="F730" s="9">
        <v>40547</v>
      </c>
      <c r="G730" s="6">
        <v>1</v>
      </c>
      <c r="H730" s="6">
        <v>2</v>
      </c>
      <c r="I730" s="6">
        <v>731</v>
      </c>
      <c r="J730" s="6">
        <v>732</v>
      </c>
      <c r="K730" s="6">
        <v>1</v>
      </c>
      <c r="L730" s="6">
        <v>1</v>
      </c>
      <c r="M730" s="6">
        <v>1</v>
      </c>
      <c r="N730" s="6">
        <v>0</v>
      </c>
      <c r="O730" s="6">
        <v>1</v>
      </c>
      <c r="P730" s="6">
        <v>2</v>
      </c>
      <c r="Q730">
        <v>0</v>
      </c>
      <c r="R730">
        <v>0</v>
      </c>
      <c r="S730">
        <v>0</v>
      </c>
      <c r="T730">
        <f t="shared" si="434"/>
        <v>0</v>
      </c>
      <c r="U730">
        <v>0</v>
      </c>
      <c r="V730">
        <v>0</v>
      </c>
      <c r="W730">
        <f t="shared" si="435"/>
        <v>0</v>
      </c>
      <c r="X730">
        <v>0</v>
      </c>
      <c r="Y730">
        <v>0</v>
      </c>
      <c r="Z730">
        <v>0</v>
      </c>
      <c r="AA730">
        <f t="shared" si="430"/>
        <v>0</v>
      </c>
      <c r="AB730">
        <v>0</v>
      </c>
      <c r="AC730">
        <v>0</v>
      </c>
      <c r="AD730">
        <v>0</v>
      </c>
      <c r="AE730">
        <f t="shared" si="433"/>
        <v>0</v>
      </c>
      <c r="AF730">
        <v>3</v>
      </c>
      <c r="AG730">
        <v>0</v>
      </c>
      <c r="AH730">
        <v>0</v>
      </c>
      <c r="AI730">
        <v>1</v>
      </c>
      <c r="AJ730">
        <v>0</v>
      </c>
      <c r="AK730">
        <v>0</v>
      </c>
      <c r="AL730">
        <v>0</v>
      </c>
      <c r="AM730">
        <f t="shared" si="428"/>
        <v>0</v>
      </c>
      <c r="AN730" s="8">
        <f t="shared" si="424"/>
        <v>0</v>
      </c>
      <c r="AO730" s="8">
        <f t="shared" si="423"/>
        <v>1</v>
      </c>
    </row>
    <row r="731" spans="1:41" customFormat="1" x14ac:dyDescent="0.35">
      <c r="A731">
        <v>365</v>
      </c>
      <c r="B731">
        <v>731732</v>
      </c>
      <c r="C731" t="s">
        <v>583</v>
      </c>
      <c r="D731" t="s">
        <v>909</v>
      </c>
      <c r="E731" t="s">
        <v>1562</v>
      </c>
      <c r="F731" s="10">
        <v>42310</v>
      </c>
      <c r="G731">
        <v>0</v>
      </c>
      <c r="H731">
        <v>0</v>
      </c>
      <c r="I731">
        <v>732</v>
      </c>
      <c r="J731">
        <v>731</v>
      </c>
      <c r="K731">
        <v>0</v>
      </c>
      <c r="L731">
        <v>0</v>
      </c>
      <c r="M731">
        <v>0</v>
      </c>
      <c r="N731">
        <v>0</v>
      </c>
      <c r="O731">
        <v>0</v>
      </c>
      <c r="P731">
        <v>0</v>
      </c>
      <c r="Q731">
        <v>0</v>
      </c>
      <c r="R731">
        <v>6</v>
      </c>
      <c r="S731">
        <v>5</v>
      </c>
      <c r="T731">
        <v>2</v>
      </c>
      <c r="U731">
        <v>17</v>
      </c>
      <c r="V731">
        <v>0</v>
      </c>
      <c r="W731">
        <v>1</v>
      </c>
      <c r="X731">
        <v>4.4000000000000004</v>
      </c>
      <c r="Y731">
        <v>0</v>
      </c>
      <c r="Z731">
        <v>0</v>
      </c>
      <c r="AA731">
        <v>1</v>
      </c>
      <c r="AB731">
        <v>0</v>
      </c>
      <c r="AC731">
        <v>0</v>
      </c>
      <c r="AD731">
        <v>17.399999999999999</v>
      </c>
      <c r="AE731">
        <v>1</v>
      </c>
      <c r="AF731">
        <v>0</v>
      </c>
      <c r="AG731">
        <v>2.8</v>
      </c>
      <c r="AH731">
        <v>0</v>
      </c>
      <c r="AI731">
        <v>1</v>
      </c>
      <c r="AJ731">
        <v>0</v>
      </c>
      <c r="AK731">
        <v>0</v>
      </c>
      <c r="AL731">
        <v>0</v>
      </c>
      <c r="AM731">
        <f t="shared" si="428"/>
        <v>0</v>
      </c>
      <c r="AN731" s="8">
        <f t="shared" si="424"/>
        <v>2</v>
      </c>
      <c r="AO731" s="8">
        <f t="shared" si="423"/>
        <v>4</v>
      </c>
    </row>
    <row r="732" spans="1:41" ht="12.75" customHeight="1" x14ac:dyDescent="0.35">
      <c r="A732" s="6">
        <v>366</v>
      </c>
      <c r="B732" s="6">
        <v>731732</v>
      </c>
      <c r="C732" s="6" t="s">
        <v>583</v>
      </c>
      <c r="D732" s="6" t="s">
        <v>909</v>
      </c>
      <c r="E732" s="6" t="s">
        <v>1327</v>
      </c>
      <c r="F732" s="9">
        <v>40609.019999999997</v>
      </c>
      <c r="G732" s="6">
        <v>2</v>
      </c>
      <c r="H732" s="6">
        <v>1</v>
      </c>
      <c r="I732" s="6">
        <v>731</v>
      </c>
      <c r="J732" s="6">
        <v>732</v>
      </c>
      <c r="K732" s="6">
        <v>1</v>
      </c>
      <c r="L732" s="6">
        <v>0</v>
      </c>
      <c r="M732" s="6">
        <v>1</v>
      </c>
      <c r="N732" s="6">
        <v>0</v>
      </c>
      <c r="O732" s="6">
        <v>1</v>
      </c>
      <c r="P732" s="6">
        <v>2</v>
      </c>
      <c r="Q732">
        <v>0</v>
      </c>
      <c r="R732">
        <v>0</v>
      </c>
      <c r="S732">
        <v>5</v>
      </c>
      <c r="T732">
        <v>1</v>
      </c>
      <c r="U732">
        <v>17</v>
      </c>
      <c r="V732">
        <v>0</v>
      </c>
      <c r="W732">
        <v>1</v>
      </c>
      <c r="X732">
        <v>0</v>
      </c>
      <c r="Y732">
        <v>0</v>
      </c>
      <c r="Z732">
        <v>0</v>
      </c>
      <c r="AA732">
        <f t="shared" ref="AA732" si="436">SUM($X732+$Y732+$Z732)</f>
        <v>0</v>
      </c>
      <c r="AB732">
        <v>0</v>
      </c>
      <c r="AC732">
        <v>0</v>
      </c>
      <c r="AD732">
        <v>0</v>
      </c>
      <c r="AE732">
        <f t="shared" ref="AE732" si="437">SUM($AB732+$AC732+$AD732)</f>
        <v>0</v>
      </c>
      <c r="AF732">
        <v>0</v>
      </c>
      <c r="AG732">
        <v>0</v>
      </c>
      <c r="AH732">
        <v>0</v>
      </c>
      <c r="AI732">
        <v>0</v>
      </c>
      <c r="AJ732">
        <v>0</v>
      </c>
      <c r="AK732">
        <v>0</v>
      </c>
      <c r="AL732">
        <v>0</v>
      </c>
      <c r="AM732">
        <f t="shared" si="428"/>
        <v>0</v>
      </c>
      <c r="AN732" s="8">
        <f t="shared" si="424"/>
        <v>1</v>
      </c>
      <c r="AO732" s="8">
        <f t="shared" si="423"/>
        <v>1</v>
      </c>
    </row>
    <row r="733" spans="1:41" customFormat="1" x14ac:dyDescent="0.35">
      <c r="A733">
        <v>366</v>
      </c>
      <c r="B733">
        <v>731732</v>
      </c>
      <c r="C733" t="s">
        <v>583</v>
      </c>
      <c r="D733" t="s">
        <v>909</v>
      </c>
      <c r="E733" t="s">
        <v>1562</v>
      </c>
      <c r="F733" s="10">
        <v>42523</v>
      </c>
      <c r="G733">
        <v>0</v>
      </c>
      <c r="H733">
        <v>0</v>
      </c>
      <c r="I733">
        <v>732</v>
      </c>
      <c r="J733">
        <v>731</v>
      </c>
      <c r="K733">
        <v>0</v>
      </c>
      <c r="L733">
        <v>0</v>
      </c>
      <c r="M733">
        <v>0</v>
      </c>
      <c r="N733">
        <v>0</v>
      </c>
      <c r="O733">
        <v>0</v>
      </c>
      <c r="P733">
        <v>0</v>
      </c>
      <c r="Q733">
        <v>0</v>
      </c>
      <c r="R733">
        <v>6</v>
      </c>
      <c r="S733">
        <v>5</v>
      </c>
      <c r="T733">
        <v>2</v>
      </c>
      <c r="U733">
        <v>17</v>
      </c>
      <c r="V733">
        <v>18</v>
      </c>
      <c r="W733">
        <v>2</v>
      </c>
      <c r="X733">
        <v>4.4000000000000004</v>
      </c>
      <c r="Y733">
        <v>0</v>
      </c>
      <c r="Z733">
        <v>0</v>
      </c>
      <c r="AA733">
        <v>1</v>
      </c>
      <c r="AB733">
        <v>0</v>
      </c>
      <c r="AC733">
        <v>0</v>
      </c>
      <c r="AD733">
        <v>17.399999999999999</v>
      </c>
      <c r="AE733">
        <v>1</v>
      </c>
      <c r="AF733">
        <v>0</v>
      </c>
      <c r="AG733">
        <v>0</v>
      </c>
      <c r="AH733">
        <v>0</v>
      </c>
      <c r="AI733">
        <f t="shared" ref="AI733" si="438">SUM($AF733+$AG733+$AH733)</f>
        <v>0</v>
      </c>
      <c r="AJ733">
        <v>0</v>
      </c>
      <c r="AK733">
        <v>0</v>
      </c>
      <c r="AL733">
        <v>0</v>
      </c>
      <c r="AM733">
        <f t="shared" si="428"/>
        <v>0</v>
      </c>
      <c r="AN733" s="8">
        <f t="shared" si="424"/>
        <v>3</v>
      </c>
      <c r="AO733" s="8">
        <f t="shared" si="423"/>
        <v>3</v>
      </c>
    </row>
    <row r="734" spans="1:41" ht="12.75" customHeight="1" x14ac:dyDescent="0.35">
      <c r="A734" s="6">
        <v>367</v>
      </c>
      <c r="B734" s="6">
        <v>731732</v>
      </c>
      <c r="C734" s="6" t="s">
        <v>583</v>
      </c>
      <c r="D734" s="6" t="s">
        <v>909</v>
      </c>
      <c r="E734" s="6" t="s">
        <v>1329</v>
      </c>
      <c r="F734" s="9">
        <v>40636</v>
      </c>
      <c r="G734" s="6">
        <v>4.2</v>
      </c>
      <c r="H734" s="6">
        <v>1</v>
      </c>
      <c r="I734" s="6">
        <v>731</v>
      </c>
      <c r="J734" s="6">
        <v>732</v>
      </c>
      <c r="K734" s="6">
        <v>4</v>
      </c>
      <c r="L734" s="6">
        <v>0</v>
      </c>
      <c r="M734" s="6">
        <v>1</v>
      </c>
      <c r="N734" s="6">
        <v>0</v>
      </c>
      <c r="O734" s="6">
        <v>1</v>
      </c>
      <c r="P734" s="6">
        <v>2</v>
      </c>
      <c r="Q734">
        <v>0</v>
      </c>
      <c r="R734">
        <v>0</v>
      </c>
      <c r="S734">
        <v>0</v>
      </c>
      <c r="T734">
        <f t="shared" ref="T734" si="439">SUM($R734+$S734)</f>
        <v>0</v>
      </c>
      <c r="U734">
        <v>0</v>
      </c>
      <c r="V734">
        <v>0</v>
      </c>
      <c r="W734">
        <f t="shared" ref="W734" si="440">SUM($U734, $V734)</f>
        <v>0</v>
      </c>
      <c r="X734">
        <v>0</v>
      </c>
      <c r="Y734">
        <v>0</v>
      </c>
      <c r="Z734">
        <v>0</v>
      </c>
      <c r="AA734">
        <f t="shared" ref="AA734" si="441">SUM($X734+$Y734+$Z734)</f>
        <v>0</v>
      </c>
      <c r="AB734">
        <v>0</v>
      </c>
      <c r="AC734">
        <v>0</v>
      </c>
      <c r="AD734">
        <v>0</v>
      </c>
      <c r="AE734">
        <f t="shared" ref="AE734" si="442">SUM($AB734+$AC734+$AD734)</f>
        <v>0</v>
      </c>
      <c r="AF734">
        <v>0</v>
      </c>
      <c r="AG734">
        <v>0</v>
      </c>
      <c r="AH734">
        <v>0.1</v>
      </c>
      <c r="AI734">
        <v>1</v>
      </c>
      <c r="AJ734">
        <v>0</v>
      </c>
      <c r="AK734">
        <v>0</v>
      </c>
      <c r="AL734">
        <v>0</v>
      </c>
      <c r="AM734">
        <f t="shared" si="428"/>
        <v>0</v>
      </c>
      <c r="AN734" s="8">
        <f t="shared" si="424"/>
        <v>0</v>
      </c>
      <c r="AO734" s="8">
        <f t="shared" si="423"/>
        <v>1</v>
      </c>
    </row>
    <row r="735" spans="1:41" customFormat="1" x14ac:dyDescent="0.35">
      <c r="A735">
        <v>367</v>
      </c>
      <c r="B735">
        <v>731732</v>
      </c>
      <c r="C735" t="s">
        <v>583</v>
      </c>
      <c r="D735" t="s">
        <v>909</v>
      </c>
      <c r="E735" t="s">
        <v>1562</v>
      </c>
      <c r="F735" s="10">
        <v>42645</v>
      </c>
      <c r="G735">
        <v>0</v>
      </c>
      <c r="H735">
        <v>0</v>
      </c>
      <c r="I735">
        <v>732</v>
      </c>
      <c r="J735">
        <v>731</v>
      </c>
      <c r="K735">
        <v>0</v>
      </c>
      <c r="L735">
        <v>0</v>
      </c>
      <c r="M735">
        <v>0</v>
      </c>
      <c r="N735">
        <v>0</v>
      </c>
      <c r="O735">
        <v>0</v>
      </c>
      <c r="P735">
        <v>0</v>
      </c>
      <c r="Q735">
        <v>0</v>
      </c>
      <c r="R735">
        <v>6</v>
      </c>
      <c r="S735">
        <v>5</v>
      </c>
      <c r="T735">
        <v>2</v>
      </c>
      <c r="U735">
        <v>17</v>
      </c>
      <c r="V735">
        <v>18</v>
      </c>
      <c r="W735">
        <v>2</v>
      </c>
      <c r="X735">
        <v>4.4000000000000004</v>
      </c>
      <c r="Y735">
        <v>0</v>
      </c>
      <c r="Z735">
        <v>0</v>
      </c>
      <c r="AA735">
        <v>1</v>
      </c>
      <c r="AB735">
        <v>0</v>
      </c>
      <c r="AC735">
        <v>0</v>
      </c>
      <c r="AD735">
        <v>17.399999999999999</v>
      </c>
      <c r="AE735">
        <v>1</v>
      </c>
      <c r="AF735">
        <v>0</v>
      </c>
      <c r="AG735">
        <v>0</v>
      </c>
      <c r="AH735">
        <v>0</v>
      </c>
      <c r="AI735">
        <f t="shared" ref="AI735:AI736" si="443">SUM($AF735+$AG735+$AH735)</f>
        <v>0</v>
      </c>
      <c r="AJ735">
        <v>0</v>
      </c>
      <c r="AK735">
        <v>0</v>
      </c>
      <c r="AL735">
        <v>0</v>
      </c>
      <c r="AM735">
        <f t="shared" si="428"/>
        <v>0</v>
      </c>
      <c r="AN735" s="8">
        <f t="shared" si="424"/>
        <v>3</v>
      </c>
      <c r="AO735" s="8">
        <f t="shared" si="423"/>
        <v>3</v>
      </c>
    </row>
    <row r="736" spans="1:41" ht="12.75" customHeight="1" x14ac:dyDescent="0.35">
      <c r="A736" s="6">
        <v>368</v>
      </c>
      <c r="B736" s="6">
        <v>731732</v>
      </c>
      <c r="C736" s="6" t="s">
        <v>583</v>
      </c>
      <c r="D736" s="6" t="s">
        <v>909</v>
      </c>
      <c r="E736" s="6" t="s">
        <v>1332</v>
      </c>
      <c r="F736" s="9">
        <v>40701</v>
      </c>
      <c r="G736" s="6">
        <v>2</v>
      </c>
      <c r="H736" s="6">
        <v>1</v>
      </c>
      <c r="I736" s="6">
        <v>731</v>
      </c>
      <c r="J736" s="6">
        <v>732</v>
      </c>
      <c r="K736" s="6">
        <v>1</v>
      </c>
      <c r="L736" s="6">
        <v>0</v>
      </c>
      <c r="M736" s="6">
        <v>1</v>
      </c>
      <c r="N736" s="6">
        <v>0</v>
      </c>
      <c r="O736" s="6">
        <v>1</v>
      </c>
      <c r="P736" s="6">
        <v>2</v>
      </c>
      <c r="Q736">
        <v>0</v>
      </c>
      <c r="R736">
        <v>0</v>
      </c>
      <c r="S736">
        <v>0</v>
      </c>
      <c r="T736">
        <f t="shared" ref="T736" si="444">SUM($R736+$S736)</f>
        <v>0</v>
      </c>
      <c r="U736">
        <v>0</v>
      </c>
      <c r="V736">
        <v>0</v>
      </c>
      <c r="W736">
        <f t="shared" ref="W736" si="445">SUM($U736, $V736)</f>
        <v>0</v>
      </c>
      <c r="X736">
        <v>0</v>
      </c>
      <c r="Y736">
        <v>0</v>
      </c>
      <c r="Z736">
        <v>0</v>
      </c>
      <c r="AA736">
        <f t="shared" ref="AA736:AA742" si="446">SUM($X736+$Y736+$Z736)</f>
        <v>0</v>
      </c>
      <c r="AB736">
        <v>0</v>
      </c>
      <c r="AC736">
        <v>0</v>
      </c>
      <c r="AD736">
        <v>0</v>
      </c>
      <c r="AE736">
        <f t="shared" ref="AE736" si="447">SUM($AB736+$AC736+$AD736)</f>
        <v>0</v>
      </c>
      <c r="AF736">
        <v>0</v>
      </c>
      <c r="AG736">
        <v>0</v>
      </c>
      <c r="AH736">
        <v>0</v>
      </c>
      <c r="AI736">
        <f t="shared" si="443"/>
        <v>0</v>
      </c>
      <c r="AJ736">
        <v>0</v>
      </c>
      <c r="AK736">
        <v>0</v>
      </c>
      <c r="AL736">
        <v>0</v>
      </c>
      <c r="AM736">
        <f t="shared" si="428"/>
        <v>0</v>
      </c>
      <c r="AN736" s="8">
        <f t="shared" si="424"/>
        <v>0</v>
      </c>
      <c r="AO736" s="8">
        <f t="shared" si="423"/>
        <v>0</v>
      </c>
    </row>
    <row r="737" spans="1:41" customFormat="1" x14ac:dyDescent="0.35">
      <c r="A737">
        <v>368</v>
      </c>
      <c r="B737">
        <v>731732</v>
      </c>
      <c r="C737" t="s">
        <v>583</v>
      </c>
      <c r="D737" t="s">
        <v>909</v>
      </c>
      <c r="E737" t="s">
        <v>1562</v>
      </c>
      <c r="F737" s="10">
        <v>40033</v>
      </c>
      <c r="G737">
        <v>0</v>
      </c>
      <c r="H737">
        <v>0</v>
      </c>
      <c r="I737">
        <v>732</v>
      </c>
      <c r="J737">
        <v>731</v>
      </c>
      <c r="K737">
        <v>0</v>
      </c>
      <c r="L737">
        <v>0</v>
      </c>
      <c r="M737">
        <v>0</v>
      </c>
      <c r="N737">
        <v>0</v>
      </c>
      <c r="O737">
        <v>0</v>
      </c>
      <c r="P737">
        <v>0</v>
      </c>
      <c r="Q737">
        <v>0</v>
      </c>
      <c r="R737">
        <v>6</v>
      </c>
      <c r="S737">
        <v>5</v>
      </c>
      <c r="T737">
        <v>2</v>
      </c>
      <c r="U737">
        <v>17</v>
      </c>
      <c r="V737">
        <v>0</v>
      </c>
      <c r="W737">
        <v>1</v>
      </c>
      <c r="X737">
        <v>0</v>
      </c>
      <c r="Y737">
        <v>0</v>
      </c>
      <c r="Z737">
        <v>0</v>
      </c>
      <c r="AA737">
        <f t="shared" si="446"/>
        <v>0</v>
      </c>
      <c r="AB737">
        <v>0</v>
      </c>
      <c r="AC737">
        <v>0</v>
      </c>
      <c r="AD737">
        <v>17.399999999999999</v>
      </c>
      <c r="AE737">
        <v>1</v>
      </c>
      <c r="AF737">
        <v>0</v>
      </c>
      <c r="AG737">
        <v>0</v>
      </c>
      <c r="AH737">
        <v>0.1</v>
      </c>
      <c r="AI737">
        <v>1</v>
      </c>
      <c r="AJ737">
        <v>0</v>
      </c>
      <c r="AK737">
        <v>0</v>
      </c>
      <c r="AL737">
        <v>0</v>
      </c>
      <c r="AM737">
        <f t="shared" si="428"/>
        <v>0</v>
      </c>
      <c r="AN737" s="8">
        <f t="shared" si="424"/>
        <v>2</v>
      </c>
      <c r="AO737" s="8">
        <f t="shared" si="423"/>
        <v>3</v>
      </c>
    </row>
    <row r="738" spans="1:41" ht="12.75" customHeight="1" x14ac:dyDescent="0.35">
      <c r="A738" s="6">
        <v>369</v>
      </c>
      <c r="B738" s="6">
        <v>731732</v>
      </c>
      <c r="C738" s="6" t="s">
        <v>583</v>
      </c>
      <c r="D738" s="6" t="s">
        <v>909</v>
      </c>
      <c r="E738" s="6" t="s">
        <v>594</v>
      </c>
      <c r="F738" s="9">
        <v>40884.019999999997</v>
      </c>
      <c r="G738" s="6">
        <v>1</v>
      </c>
      <c r="H738" s="6">
        <v>2</v>
      </c>
      <c r="I738" s="6">
        <v>731</v>
      </c>
      <c r="J738" s="6">
        <v>732</v>
      </c>
      <c r="K738" s="6">
        <v>1</v>
      </c>
      <c r="L738" s="6">
        <v>1</v>
      </c>
      <c r="M738" s="6">
        <v>1</v>
      </c>
      <c r="N738" s="6">
        <v>0</v>
      </c>
      <c r="O738" s="6">
        <v>1</v>
      </c>
      <c r="P738" s="6">
        <v>2</v>
      </c>
      <c r="Q738">
        <v>0</v>
      </c>
      <c r="R738">
        <v>0</v>
      </c>
      <c r="S738">
        <v>0</v>
      </c>
      <c r="T738">
        <f t="shared" ref="T738" si="448">SUM($R738+$S738)</f>
        <v>0</v>
      </c>
      <c r="U738">
        <v>0</v>
      </c>
      <c r="V738">
        <v>0</v>
      </c>
      <c r="W738">
        <f t="shared" ref="W738" si="449">SUM($U738, $V738)</f>
        <v>0</v>
      </c>
      <c r="X738">
        <v>0</v>
      </c>
      <c r="Y738">
        <v>0</v>
      </c>
      <c r="Z738">
        <v>0</v>
      </c>
      <c r="AA738">
        <f t="shared" si="446"/>
        <v>0</v>
      </c>
      <c r="AB738">
        <v>0</v>
      </c>
      <c r="AC738">
        <v>0</v>
      </c>
      <c r="AD738">
        <v>0</v>
      </c>
      <c r="AE738">
        <f t="shared" ref="AE738" si="450">SUM($AB738+$AC738+$AD738)</f>
        <v>0</v>
      </c>
      <c r="AF738">
        <v>0</v>
      </c>
      <c r="AG738">
        <v>0</v>
      </c>
      <c r="AH738">
        <v>0</v>
      </c>
      <c r="AI738">
        <f t="shared" ref="AI738:AI739" si="451">SUM($AF738+$AG738+$AH738)</f>
        <v>0</v>
      </c>
      <c r="AJ738">
        <v>0</v>
      </c>
      <c r="AK738">
        <v>0</v>
      </c>
      <c r="AL738">
        <v>0</v>
      </c>
      <c r="AM738">
        <f t="shared" si="428"/>
        <v>0</v>
      </c>
      <c r="AN738" s="8">
        <f t="shared" si="424"/>
        <v>0</v>
      </c>
      <c r="AO738" s="8">
        <f t="shared" si="423"/>
        <v>0</v>
      </c>
    </row>
    <row r="739" spans="1:41" customFormat="1" x14ac:dyDescent="0.35">
      <c r="A739">
        <v>369</v>
      </c>
      <c r="B739">
        <v>731732</v>
      </c>
      <c r="C739" t="s">
        <v>583</v>
      </c>
      <c r="D739" t="s">
        <v>909</v>
      </c>
      <c r="E739" t="s">
        <v>1562</v>
      </c>
      <c r="F739" s="10">
        <v>37997</v>
      </c>
      <c r="G739">
        <v>0</v>
      </c>
      <c r="H739">
        <v>0</v>
      </c>
      <c r="I739">
        <v>732</v>
      </c>
      <c r="J739">
        <v>731</v>
      </c>
      <c r="K739">
        <v>0</v>
      </c>
      <c r="L739">
        <v>0</v>
      </c>
      <c r="M739">
        <v>0</v>
      </c>
      <c r="N739">
        <v>0</v>
      </c>
      <c r="O739">
        <v>0</v>
      </c>
      <c r="P739">
        <v>0</v>
      </c>
      <c r="Q739">
        <v>0</v>
      </c>
      <c r="R739">
        <v>6</v>
      </c>
      <c r="S739">
        <v>5</v>
      </c>
      <c r="T739">
        <v>2</v>
      </c>
      <c r="U739">
        <v>17</v>
      </c>
      <c r="V739">
        <v>0</v>
      </c>
      <c r="W739">
        <v>1</v>
      </c>
      <c r="X739">
        <v>0</v>
      </c>
      <c r="Y739">
        <v>0</v>
      </c>
      <c r="Z739">
        <v>0</v>
      </c>
      <c r="AA739">
        <f t="shared" si="446"/>
        <v>0</v>
      </c>
      <c r="AB739">
        <v>0</v>
      </c>
      <c r="AC739">
        <v>0</v>
      </c>
      <c r="AD739">
        <v>17.399999999999999</v>
      </c>
      <c r="AE739">
        <v>1</v>
      </c>
      <c r="AF739">
        <v>0</v>
      </c>
      <c r="AG739">
        <v>0</v>
      </c>
      <c r="AH739">
        <v>0</v>
      </c>
      <c r="AI739">
        <f t="shared" si="451"/>
        <v>0</v>
      </c>
      <c r="AJ739">
        <v>0</v>
      </c>
      <c r="AK739">
        <v>0</v>
      </c>
      <c r="AL739">
        <v>0</v>
      </c>
      <c r="AM739">
        <f t="shared" si="428"/>
        <v>0</v>
      </c>
      <c r="AN739" s="8">
        <f t="shared" si="424"/>
        <v>2</v>
      </c>
      <c r="AO739" s="8">
        <f t="shared" si="423"/>
        <v>2</v>
      </c>
    </row>
    <row r="740" spans="1:41" ht="12.75" customHeight="1" x14ac:dyDescent="0.35">
      <c r="A740" s="6">
        <v>370</v>
      </c>
      <c r="B740" s="6">
        <v>731732</v>
      </c>
      <c r="C740" s="6" t="s">
        <v>583</v>
      </c>
      <c r="D740" s="6" t="s">
        <v>909</v>
      </c>
      <c r="E740" s="6" t="s">
        <v>1338</v>
      </c>
      <c r="F740" s="9">
        <v>40897</v>
      </c>
      <c r="G740" s="6">
        <v>3</v>
      </c>
      <c r="H740" s="6">
        <v>1</v>
      </c>
      <c r="I740" s="6">
        <v>731</v>
      </c>
      <c r="J740" s="6">
        <v>732</v>
      </c>
      <c r="K740" s="6">
        <v>1</v>
      </c>
      <c r="L740" s="6">
        <v>0</v>
      </c>
      <c r="M740" s="6">
        <v>1</v>
      </c>
      <c r="N740" s="6">
        <v>0</v>
      </c>
      <c r="O740" s="6">
        <v>1</v>
      </c>
      <c r="P740" s="6">
        <v>2</v>
      </c>
      <c r="Q740">
        <v>0</v>
      </c>
      <c r="R740">
        <v>6</v>
      </c>
      <c r="S740">
        <v>5</v>
      </c>
      <c r="T740">
        <v>2</v>
      </c>
      <c r="U740">
        <v>17</v>
      </c>
      <c r="V740">
        <v>18</v>
      </c>
      <c r="W740">
        <v>2</v>
      </c>
      <c r="X740">
        <v>0</v>
      </c>
      <c r="Y740">
        <v>0</v>
      </c>
      <c r="Z740">
        <v>0</v>
      </c>
      <c r="AA740">
        <f t="shared" si="446"/>
        <v>0</v>
      </c>
      <c r="AB740">
        <v>16.399999999999999</v>
      </c>
      <c r="AC740">
        <v>0</v>
      </c>
      <c r="AD740">
        <v>17.399999999999999</v>
      </c>
      <c r="AE740">
        <v>2</v>
      </c>
      <c r="AF740">
        <v>0</v>
      </c>
      <c r="AG740">
        <v>2.8</v>
      </c>
      <c r="AH740">
        <v>0</v>
      </c>
      <c r="AI740">
        <v>1</v>
      </c>
      <c r="AJ740">
        <v>0</v>
      </c>
      <c r="AK740">
        <v>0</v>
      </c>
      <c r="AL740">
        <v>0</v>
      </c>
      <c r="AM740">
        <f t="shared" si="428"/>
        <v>0</v>
      </c>
      <c r="AN740" s="8">
        <f t="shared" si="424"/>
        <v>4</v>
      </c>
      <c r="AO740" s="8">
        <f t="shared" si="423"/>
        <v>3</v>
      </c>
    </row>
    <row r="741" spans="1:41" customFormat="1" x14ac:dyDescent="0.35">
      <c r="A741">
        <v>370</v>
      </c>
      <c r="B741">
        <v>731732</v>
      </c>
      <c r="C741" t="s">
        <v>583</v>
      </c>
      <c r="D741" t="s">
        <v>909</v>
      </c>
      <c r="E741" t="s">
        <v>1562</v>
      </c>
      <c r="F741" s="10">
        <v>37999</v>
      </c>
      <c r="G741">
        <v>0</v>
      </c>
      <c r="H741">
        <v>0</v>
      </c>
      <c r="I741">
        <v>732</v>
      </c>
      <c r="J741">
        <v>731</v>
      </c>
      <c r="K741">
        <v>0</v>
      </c>
      <c r="L741">
        <v>0</v>
      </c>
      <c r="M741">
        <v>0</v>
      </c>
      <c r="N741">
        <v>0</v>
      </c>
      <c r="O741">
        <v>0</v>
      </c>
      <c r="P741">
        <v>0</v>
      </c>
      <c r="Q741">
        <v>0</v>
      </c>
      <c r="R741">
        <v>6</v>
      </c>
      <c r="S741">
        <v>5</v>
      </c>
      <c r="T741">
        <v>2</v>
      </c>
      <c r="U741">
        <v>17</v>
      </c>
      <c r="V741">
        <v>0</v>
      </c>
      <c r="W741">
        <v>1</v>
      </c>
      <c r="X741">
        <v>0</v>
      </c>
      <c r="Y741">
        <v>0</v>
      </c>
      <c r="Z741">
        <v>0</v>
      </c>
      <c r="AA741">
        <f t="shared" si="446"/>
        <v>0</v>
      </c>
      <c r="AB741">
        <v>0</v>
      </c>
      <c r="AC741">
        <v>0</v>
      </c>
      <c r="AD741">
        <v>17.399999999999999</v>
      </c>
      <c r="AE741">
        <v>1</v>
      </c>
      <c r="AF741">
        <v>0</v>
      </c>
      <c r="AG741">
        <v>0</v>
      </c>
      <c r="AH741">
        <v>0</v>
      </c>
      <c r="AI741">
        <f t="shared" ref="AI741" si="452">SUM($AF741+$AG741+$AH741)</f>
        <v>0</v>
      </c>
      <c r="AJ741">
        <v>0</v>
      </c>
      <c r="AK741">
        <v>0</v>
      </c>
      <c r="AL741">
        <v>0</v>
      </c>
      <c r="AM741">
        <f t="shared" si="428"/>
        <v>0</v>
      </c>
      <c r="AN741" s="8">
        <f t="shared" si="424"/>
        <v>2</v>
      </c>
      <c r="AO741" s="8">
        <f t="shared" si="423"/>
        <v>2</v>
      </c>
    </row>
    <row r="742" spans="1:41" ht="12.75" customHeight="1" x14ac:dyDescent="0.35">
      <c r="A742" s="6">
        <v>371</v>
      </c>
      <c r="B742" s="6">
        <v>731732</v>
      </c>
      <c r="C742" s="6" t="s">
        <v>583</v>
      </c>
      <c r="D742" s="6" t="s">
        <v>909</v>
      </c>
      <c r="E742" s="6" t="s">
        <v>1340</v>
      </c>
      <c r="F742" s="9">
        <v>41300</v>
      </c>
      <c r="G742" s="6">
        <v>3</v>
      </c>
      <c r="H742" s="6">
        <v>1</v>
      </c>
      <c r="I742" s="6">
        <v>731</v>
      </c>
      <c r="J742" s="6">
        <v>732</v>
      </c>
      <c r="K742" s="6">
        <v>2</v>
      </c>
      <c r="L742" s="6">
        <v>0</v>
      </c>
      <c r="M742" s="6">
        <v>1</v>
      </c>
      <c r="N742" s="6">
        <v>0</v>
      </c>
      <c r="O742" s="6">
        <v>2</v>
      </c>
      <c r="P742" s="6">
        <v>3</v>
      </c>
      <c r="Q742">
        <v>0</v>
      </c>
      <c r="R742">
        <v>0</v>
      </c>
      <c r="S742">
        <v>5</v>
      </c>
      <c r="T742">
        <v>1</v>
      </c>
      <c r="U742">
        <v>17</v>
      </c>
      <c r="V742">
        <v>18</v>
      </c>
      <c r="W742">
        <v>2</v>
      </c>
      <c r="X742">
        <v>0</v>
      </c>
      <c r="Y742">
        <v>0</v>
      </c>
      <c r="Z742">
        <v>0</v>
      </c>
      <c r="AA742">
        <f t="shared" si="446"/>
        <v>0</v>
      </c>
      <c r="AB742">
        <v>0</v>
      </c>
      <c r="AC742">
        <v>0</v>
      </c>
      <c r="AD742">
        <v>0</v>
      </c>
      <c r="AE742">
        <f t="shared" ref="AE742" si="453">SUM($AB742+$AC742+$AD742)</f>
        <v>0</v>
      </c>
      <c r="AF742">
        <v>3</v>
      </c>
      <c r="AG742">
        <v>2.8</v>
      </c>
      <c r="AH742">
        <v>0.1</v>
      </c>
      <c r="AI742">
        <v>3</v>
      </c>
      <c r="AJ742">
        <v>0</v>
      </c>
      <c r="AK742">
        <v>0</v>
      </c>
      <c r="AL742">
        <v>0</v>
      </c>
      <c r="AM742">
        <f t="shared" si="428"/>
        <v>0</v>
      </c>
      <c r="AN742" s="8">
        <f t="shared" si="424"/>
        <v>2</v>
      </c>
      <c r="AO742" s="8">
        <f t="shared" si="423"/>
        <v>4</v>
      </c>
    </row>
    <row r="743" spans="1:41" customFormat="1" x14ac:dyDescent="0.35">
      <c r="A743">
        <v>371</v>
      </c>
      <c r="B743">
        <v>731732</v>
      </c>
      <c r="C743" t="s">
        <v>583</v>
      </c>
      <c r="D743" t="s">
        <v>909</v>
      </c>
      <c r="E743" t="s">
        <v>1562</v>
      </c>
      <c r="F743" s="10">
        <v>38432</v>
      </c>
      <c r="G743">
        <v>0</v>
      </c>
      <c r="H743">
        <v>0</v>
      </c>
      <c r="I743">
        <v>732</v>
      </c>
      <c r="J743">
        <v>731</v>
      </c>
      <c r="K743">
        <v>0</v>
      </c>
      <c r="L743">
        <v>0</v>
      </c>
      <c r="M743">
        <v>0</v>
      </c>
      <c r="N743">
        <v>0</v>
      </c>
      <c r="O743">
        <v>0</v>
      </c>
      <c r="P743">
        <v>0</v>
      </c>
      <c r="Q743">
        <v>0</v>
      </c>
      <c r="R743">
        <v>6</v>
      </c>
      <c r="S743">
        <v>5</v>
      </c>
      <c r="T743">
        <v>2</v>
      </c>
      <c r="U743">
        <v>17</v>
      </c>
      <c r="V743">
        <v>0</v>
      </c>
      <c r="W743">
        <v>1</v>
      </c>
      <c r="X743">
        <v>4.4000000000000004</v>
      </c>
      <c r="Y743">
        <v>0</v>
      </c>
      <c r="Z743">
        <v>2</v>
      </c>
      <c r="AA743">
        <v>2</v>
      </c>
      <c r="AB743">
        <v>0</v>
      </c>
      <c r="AC743">
        <v>0</v>
      </c>
      <c r="AD743">
        <v>17.399999999999999</v>
      </c>
      <c r="AE743">
        <v>1</v>
      </c>
      <c r="AF743">
        <v>3</v>
      </c>
      <c r="AG743">
        <v>2.8</v>
      </c>
      <c r="AH743">
        <v>0</v>
      </c>
      <c r="AI743">
        <v>2</v>
      </c>
      <c r="AJ743">
        <v>0</v>
      </c>
      <c r="AK743">
        <v>0</v>
      </c>
      <c r="AL743">
        <v>0</v>
      </c>
      <c r="AM743">
        <f t="shared" si="428"/>
        <v>0</v>
      </c>
      <c r="AN743" s="8">
        <f t="shared" si="424"/>
        <v>2</v>
      </c>
      <c r="AO743" s="8">
        <f t="shared" si="423"/>
        <v>6</v>
      </c>
    </row>
    <row r="744" spans="1:41" ht="12.75" customHeight="1" x14ac:dyDescent="0.35">
      <c r="A744" s="6">
        <v>372</v>
      </c>
      <c r="B744" s="6">
        <v>731732</v>
      </c>
      <c r="C744" s="6" t="s">
        <v>583</v>
      </c>
      <c r="D744" s="6" t="s">
        <v>909</v>
      </c>
      <c r="E744" s="6" t="s">
        <v>1344</v>
      </c>
      <c r="F744" s="9">
        <v>41353.01</v>
      </c>
      <c r="G744" s="6">
        <v>4.0999999999999996</v>
      </c>
      <c r="H744" s="6">
        <v>1</v>
      </c>
      <c r="I744" s="6">
        <v>731</v>
      </c>
      <c r="J744" s="6">
        <v>732</v>
      </c>
      <c r="K744" s="6">
        <v>4</v>
      </c>
      <c r="L744" s="6">
        <v>0</v>
      </c>
      <c r="M744" s="6">
        <v>1</v>
      </c>
      <c r="N744" s="6">
        <v>0</v>
      </c>
      <c r="O744" s="6">
        <v>1</v>
      </c>
      <c r="P744" s="6">
        <v>4</v>
      </c>
      <c r="Q744">
        <v>0</v>
      </c>
      <c r="R744">
        <v>6</v>
      </c>
      <c r="S744">
        <v>5</v>
      </c>
      <c r="T744">
        <v>2</v>
      </c>
      <c r="U744">
        <v>17</v>
      </c>
      <c r="V744">
        <v>0</v>
      </c>
      <c r="W744">
        <v>1</v>
      </c>
      <c r="X744">
        <v>0</v>
      </c>
      <c r="Y744">
        <v>0</v>
      </c>
      <c r="Z744">
        <v>0</v>
      </c>
      <c r="AA744">
        <f t="shared" ref="AA744" si="454">SUM($X744+$Y744+$Z744)</f>
        <v>0</v>
      </c>
      <c r="AB744">
        <v>0</v>
      </c>
      <c r="AC744">
        <v>0</v>
      </c>
      <c r="AD744">
        <v>0</v>
      </c>
      <c r="AE744">
        <f t="shared" ref="AE744" si="455">SUM($AB744+$AC744+$AD744)</f>
        <v>0</v>
      </c>
      <c r="AF744">
        <v>3</v>
      </c>
      <c r="AG744">
        <v>2.8</v>
      </c>
      <c r="AH744">
        <v>0.1</v>
      </c>
      <c r="AI744">
        <v>3</v>
      </c>
      <c r="AJ744">
        <v>0</v>
      </c>
      <c r="AK744">
        <v>0</v>
      </c>
      <c r="AL744">
        <v>0</v>
      </c>
      <c r="AM744">
        <f t="shared" si="428"/>
        <v>0</v>
      </c>
      <c r="AN744" s="8">
        <f t="shared" si="424"/>
        <v>1</v>
      </c>
      <c r="AO744" s="8">
        <f t="shared" si="423"/>
        <v>5</v>
      </c>
    </row>
    <row r="745" spans="1:41" customFormat="1" x14ac:dyDescent="0.35">
      <c r="A745">
        <v>372</v>
      </c>
      <c r="B745">
        <v>731732</v>
      </c>
      <c r="C745" t="s">
        <v>583</v>
      </c>
      <c r="D745" t="s">
        <v>909</v>
      </c>
      <c r="E745" t="s">
        <v>1562</v>
      </c>
      <c r="F745" s="10">
        <v>39456</v>
      </c>
      <c r="G745">
        <v>0</v>
      </c>
      <c r="H745">
        <v>0</v>
      </c>
      <c r="I745">
        <v>732</v>
      </c>
      <c r="J745">
        <v>731</v>
      </c>
      <c r="K745">
        <v>0</v>
      </c>
      <c r="L745">
        <v>0</v>
      </c>
      <c r="M745">
        <v>0</v>
      </c>
      <c r="N745">
        <v>0</v>
      </c>
      <c r="O745">
        <v>0</v>
      </c>
      <c r="P745">
        <v>0</v>
      </c>
      <c r="Q745">
        <v>0</v>
      </c>
      <c r="R745">
        <v>6</v>
      </c>
      <c r="S745">
        <v>5</v>
      </c>
      <c r="T745">
        <v>2</v>
      </c>
      <c r="U745">
        <v>17</v>
      </c>
      <c r="V745">
        <v>0</v>
      </c>
      <c r="W745">
        <v>1</v>
      </c>
      <c r="X745">
        <v>4.4000000000000004</v>
      </c>
      <c r="Y745">
        <v>0</v>
      </c>
      <c r="Z745">
        <v>2</v>
      </c>
      <c r="AA745">
        <v>2</v>
      </c>
      <c r="AB745">
        <v>0</v>
      </c>
      <c r="AC745">
        <v>0</v>
      </c>
      <c r="AD745">
        <v>17.399999999999999</v>
      </c>
      <c r="AE745">
        <v>1</v>
      </c>
      <c r="AF745">
        <v>3</v>
      </c>
      <c r="AG745">
        <v>2.8</v>
      </c>
      <c r="AH745">
        <v>0</v>
      </c>
      <c r="AI745">
        <v>2</v>
      </c>
      <c r="AJ745">
        <v>0</v>
      </c>
      <c r="AK745">
        <v>0</v>
      </c>
      <c r="AL745">
        <v>0</v>
      </c>
      <c r="AM745">
        <f t="shared" si="428"/>
        <v>0</v>
      </c>
      <c r="AN745" s="8">
        <f t="shared" si="424"/>
        <v>2</v>
      </c>
      <c r="AO745" s="8">
        <f t="shared" si="423"/>
        <v>6</v>
      </c>
    </row>
    <row r="746" spans="1:41" ht="12.75" customHeight="1" x14ac:dyDescent="0.35">
      <c r="A746" s="6">
        <v>373</v>
      </c>
      <c r="B746" s="6">
        <v>731732</v>
      </c>
      <c r="C746" s="6" t="s">
        <v>583</v>
      </c>
      <c r="D746" s="6" t="s">
        <v>909</v>
      </c>
      <c r="E746" s="6" t="s">
        <v>1348</v>
      </c>
      <c r="F746" s="9">
        <v>41368</v>
      </c>
      <c r="G746" s="6">
        <v>4.2</v>
      </c>
      <c r="H746" s="6">
        <v>3</v>
      </c>
      <c r="I746" s="6">
        <v>731</v>
      </c>
      <c r="J746" s="6">
        <v>732</v>
      </c>
      <c r="K746" s="6">
        <v>3</v>
      </c>
      <c r="L746" s="6">
        <v>0</v>
      </c>
      <c r="M746" s="6">
        <v>1</v>
      </c>
      <c r="N746" s="6">
        <v>0</v>
      </c>
      <c r="O746" s="6">
        <v>2</v>
      </c>
      <c r="P746" s="6">
        <v>4</v>
      </c>
      <c r="Q746">
        <v>0</v>
      </c>
      <c r="R746">
        <v>6</v>
      </c>
      <c r="S746">
        <v>5</v>
      </c>
      <c r="T746">
        <v>2</v>
      </c>
      <c r="U746">
        <v>17</v>
      </c>
      <c r="V746">
        <v>0</v>
      </c>
      <c r="W746">
        <v>1</v>
      </c>
      <c r="X746">
        <v>0</v>
      </c>
      <c r="Y746">
        <v>0</v>
      </c>
      <c r="Z746">
        <v>0</v>
      </c>
      <c r="AA746">
        <f t="shared" ref="AA746" si="456">SUM($X746+$Y746+$Z746)</f>
        <v>0</v>
      </c>
      <c r="AB746">
        <v>0</v>
      </c>
      <c r="AC746">
        <v>0</v>
      </c>
      <c r="AD746">
        <v>0</v>
      </c>
      <c r="AE746">
        <f t="shared" ref="AE746" si="457">SUM($AB746+$AC746+$AD746)</f>
        <v>0</v>
      </c>
      <c r="AF746">
        <v>3</v>
      </c>
      <c r="AG746">
        <v>2.8</v>
      </c>
      <c r="AH746">
        <v>0.1</v>
      </c>
      <c r="AI746">
        <v>3</v>
      </c>
      <c r="AJ746">
        <v>0</v>
      </c>
      <c r="AK746">
        <v>0</v>
      </c>
      <c r="AL746">
        <v>0</v>
      </c>
      <c r="AM746">
        <f t="shared" si="428"/>
        <v>0</v>
      </c>
      <c r="AN746" s="8">
        <f t="shared" si="424"/>
        <v>1</v>
      </c>
      <c r="AO746" s="8">
        <f t="shared" si="423"/>
        <v>5</v>
      </c>
    </row>
    <row r="747" spans="1:41" customFormat="1" x14ac:dyDescent="0.35">
      <c r="A747">
        <v>373</v>
      </c>
      <c r="B747">
        <v>731732</v>
      </c>
      <c r="C747" t="s">
        <v>583</v>
      </c>
      <c r="D747" t="s">
        <v>909</v>
      </c>
      <c r="E747" t="s">
        <v>1562</v>
      </c>
      <c r="F747" s="10">
        <v>40242</v>
      </c>
      <c r="G747">
        <v>0</v>
      </c>
      <c r="H747">
        <v>0</v>
      </c>
      <c r="I747">
        <v>732</v>
      </c>
      <c r="J747">
        <v>731</v>
      </c>
      <c r="K747">
        <v>0</v>
      </c>
      <c r="L747">
        <v>0</v>
      </c>
      <c r="M747">
        <v>0</v>
      </c>
      <c r="N747">
        <v>0</v>
      </c>
      <c r="O747">
        <v>0</v>
      </c>
      <c r="P747">
        <v>0</v>
      </c>
      <c r="Q747">
        <v>0</v>
      </c>
      <c r="R747">
        <v>6</v>
      </c>
      <c r="S747">
        <v>5</v>
      </c>
      <c r="T747">
        <v>2</v>
      </c>
      <c r="U747">
        <v>17</v>
      </c>
      <c r="V747">
        <v>0</v>
      </c>
      <c r="W747">
        <v>1</v>
      </c>
      <c r="X747">
        <v>4.4000000000000004</v>
      </c>
      <c r="Y747">
        <v>0</v>
      </c>
      <c r="Z747">
        <v>2</v>
      </c>
      <c r="AA747">
        <v>2</v>
      </c>
      <c r="AB747">
        <v>0</v>
      </c>
      <c r="AC747">
        <v>0</v>
      </c>
      <c r="AD747">
        <v>17.399999999999999</v>
      </c>
      <c r="AE747">
        <v>1</v>
      </c>
      <c r="AF747">
        <v>3</v>
      </c>
      <c r="AG747">
        <v>2.8</v>
      </c>
      <c r="AH747">
        <v>0</v>
      </c>
      <c r="AI747">
        <v>2</v>
      </c>
      <c r="AJ747">
        <v>0</v>
      </c>
      <c r="AK747">
        <v>0</v>
      </c>
      <c r="AL747">
        <v>0</v>
      </c>
      <c r="AM747">
        <f t="shared" si="428"/>
        <v>0</v>
      </c>
      <c r="AN747" s="8">
        <f t="shared" si="424"/>
        <v>2</v>
      </c>
      <c r="AO747" s="8">
        <f t="shared" si="423"/>
        <v>6</v>
      </c>
    </row>
    <row r="748" spans="1:41" ht="12.75" customHeight="1" x14ac:dyDescent="0.35">
      <c r="A748" s="6">
        <v>374</v>
      </c>
      <c r="B748" s="6">
        <v>731732</v>
      </c>
      <c r="C748" s="6" t="s">
        <v>583</v>
      </c>
      <c r="D748" s="6" t="s">
        <v>909</v>
      </c>
      <c r="E748" s="6" t="s">
        <v>1354</v>
      </c>
      <c r="F748" s="9">
        <v>41567</v>
      </c>
      <c r="G748" s="6">
        <v>2</v>
      </c>
      <c r="H748" s="6">
        <v>1</v>
      </c>
      <c r="I748" s="6">
        <v>731</v>
      </c>
      <c r="J748" s="6">
        <v>732</v>
      </c>
      <c r="K748" s="6">
        <v>1</v>
      </c>
      <c r="L748" s="6">
        <v>1</v>
      </c>
      <c r="M748" s="6">
        <v>1</v>
      </c>
      <c r="N748" s="6">
        <v>0</v>
      </c>
      <c r="O748" s="6">
        <v>1</v>
      </c>
      <c r="P748" s="6">
        <v>4</v>
      </c>
      <c r="Q748">
        <v>0</v>
      </c>
      <c r="R748">
        <v>6</v>
      </c>
      <c r="S748">
        <v>5</v>
      </c>
      <c r="T748">
        <v>2</v>
      </c>
      <c r="U748">
        <v>17</v>
      </c>
      <c r="V748">
        <v>18</v>
      </c>
      <c r="W748">
        <v>2</v>
      </c>
      <c r="X748">
        <v>0</v>
      </c>
      <c r="Y748">
        <v>0</v>
      </c>
      <c r="Z748">
        <v>0</v>
      </c>
      <c r="AA748">
        <f t="shared" ref="AA748" si="458">SUM($X748+$Y748+$Z748)</f>
        <v>0</v>
      </c>
      <c r="AB748">
        <v>0</v>
      </c>
      <c r="AC748">
        <v>0</v>
      </c>
      <c r="AD748">
        <v>0</v>
      </c>
      <c r="AE748">
        <f t="shared" ref="AE748" si="459">SUM($AB748+$AC748+$AD748)</f>
        <v>0</v>
      </c>
      <c r="AF748">
        <v>3</v>
      </c>
      <c r="AG748">
        <v>0</v>
      </c>
      <c r="AH748">
        <v>0</v>
      </c>
      <c r="AI748">
        <v>1</v>
      </c>
      <c r="AJ748">
        <v>0</v>
      </c>
      <c r="AK748">
        <v>0</v>
      </c>
      <c r="AL748">
        <v>0</v>
      </c>
      <c r="AM748">
        <f t="shared" si="428"/>
        <v>0</v>
      </c>
      <c r="AN748" s="8">
        <f t="shared" si="424"/>
        <v>2</v>
      </c>
      <c r="AO748" s="8">
        <f t="shared" si="423"/>
        <v>3</v>
      </c>
    </row>
    <row r="749" spans="1:41" customFormat="1" x14ac:dyDescent="0.35">
      <c r="A749">
        <v>374</v>
      </c>
      <c r="B749">
        <v>731732</v>
      </c>
      <c r="C749" t="s">
        <v>583</v>
      </c>
      <c r="D749" t="s">
        <v>909</v>
      </c>
      <c r="E749" t="s">
        <v>1562</v>
      </c>
      <c r="F749" s="10">
        <v>40614</v>
      </c>
      <c r="G749">
        <v>0</v>
      </c>
      <c r="H749">
        <v>0</v>
      </c>
      <c r="I749">
        <v>732</v>
      </c>
      <c r="J749">
        <v>731</v>
      </c>
      <c r="K749">
        <v>0</v>
      </c>
      <c r="L749">
        <v>0</v>
      </c>
      <c r="M749">
        <v>0</v>
      </c>
      <c r="N749">
        <v>0</v>
      </c>
      <c r="O749">
        <v>0</v>
      </c>
      <c r="P749">
        <v>0</v>
      </c>
      <c r="Q749">
        <v>0</v>
      </c>
      <c r="R749">
        <v>6</v>
      </c>
      <c r="S749">
        <v>5</v>
      </c>
      <c r="T749">
        <v>2</v>
      </c>
      <c r="U749">
        <v>0</v>
      </c>
      <c r="V749">
        <v>0</v>
      </c>
      <c r="W749">
        <f t="shared" ref="W749" si="460">SUM($U749, $V749)</f>
        <v>0</v>
      </c>
      <c r="X749">
        <v>0</v>
      </c>
      <c r="Y749">
        <v>0</v>
      </c>
      <c r="Z749">
        <v>2</v>
      </c>
      <c r="AA749">
        <v>1</v>
      </c>
      <c r="AB749">
        <v>0</v>
      </c>
      <c r="AC749">
        <v>0</v>
      </c>
      <c r="AD749">
        <v>17.399999999999999</v>
      </c>
      <c r="AE749">
        <v>1</v>
      </c>
      <c r="AF749">
        <v>0</v>
      </c>
      <c r="AG749">
        <v>0</v>
      </c>
      <c r="AH749">
        <v>0</v>
      </c>
      <c r="AI749">
        <f t="shared" ref="AI749" si="461">SUM($AF749+$AG749+$AH749)</f>
        <v>0</v>
      </c>
      <c r="AJ749">
        <v>0</v>
      </c>
      <c r="AK749">
        <v>0</v>
      </c>
      <c r="AL749">
        <v>0</v>
      </c>
      <c r="AM749">
        <f t="shared" si="428"/>
        <v>0</v>
      </c>
      <c r="AN749" s="8">
        <f t="shared" si="424"/>
        <v>1</v>
      </c>
      <c r="AO749" s="8">
        <f t="shared" si="423"/>
        <v>3</v>
      </c>
    </row>
    <row r="750" spans="1:41" ht="12.75" customHeight="1" x14ac:dyDescent="0.35">
      <c r="A750" s="6">
        <v>375</v>
      </c>
      <c r="B750" s="6">
        <v>731732</v>
      </c>
      <c r="C750" s="6" t="s">
        <v>583</v>
      </c>
      <c r="D750" s="6" t="s">
        <v>909</v>
      </c>
      <c r="E750" s="6" t="s">
        <v>1356</v>
      </c>
      <c r="F750" s="9">
        <v>41827.01</v>
      </c>
      <c r="G750" s="6">
        <v>3</v>
      </c>
      <c r="H750" s="6">
        <v>1</v>
      </c>
      <c r="I750" s="6">
        <v>731</v>
      </c>
      <c r="J750" s="6">
        <v>732</v>
      </c>
      <c r="K750" s="6">
        <v>3</v>
      </c>
      <c r="L750" s="6">
        <v>0</v>
      </c>
      <c r="M750" s="6">
        <v>1</v>
      </c>
      <c r="N750" s="6">
        <v>0</v>
      </c>
      <c r="O750" s="6">
        <v>2</v>
      </c>
      <c r="P750" s="6">
        <v>3</v>
      </c>
      <c r="Q750">
        <v>0</v>
      </c>
      <c r="R750">
        <v>6</v>
      </c>
      <c r="S750">
        <v>5</v>
      </c>
      <c r="T750">
        <v>2</v>
      </c>
      <c r="U750">
        <v>17</v>
      </c>
      <c r="V750">
        <v>0</v>
      </c>
      <c r="W750">
        <v>1</v>
      </c>
      <c r="X750">
        <v>0</v>
      </c>
      <c r="Y750">
        <v>0</v>
      </c>
      <c r="Z750">
        <v>0</v>
      </c>
      <c r="AA750">
        <f t="shared" ref="AA750" si="462">SUM($X750+$Y750+$Z750)</f>
        <v>0</v>
      </c>
      <c r="AB750">
        <v>0</v>
      </c>
      <c r="AC750">
        <v>0</v>
      </c>
      <c r="AD750">
        <v>0</v>
      </c>
      <c r="AE750">
        <f t="shared" ref="AE750:AE752" si="463">SUM($AB750+$AC750+$AD750)</f>
        <v>0</v>
      </c>
      <c r="AF750">
        <v>3</v>
      </c>
      <c r="AG750">
        <v>2.8</v>
      </c>
      <c r="AH750">
        <v>0.1</v>
      </c>
      <c r="AI750">
        <v>3</v>
      </c>
      <c r="AJ750">
        <v>0</v>
      </c>
      <c r="AK750">
        <v>0</v>
      </c>
      <c r="AL750">
        <v>0</v>
      </c>
      <c r="AM750">
        <f t="shared" si="428"/>
        <v>0</v>
      </c>
      <c r="AN750" s="8">
        <f t="shared" si="424"/>
        <v>1</v>
      </c>
      <c r="AO750" s="8">
        <f t="shared" si="423"/>
        <v>5</v>
      </c>
    </row>
    <row r="751" spans="1:41" customFormat="1" x14ac:dyDescent="0.35">
      <c r="A751">
        <v>375</v>
      </c>
      <c r="B751">
        <v>731732</v>
      </c>
      <c r="C751" t="s">
        <v>583</v>
      </c>
      <c r="D751" t="s">
        <v>909</v>
      </c>
      <c r="E751" t="s">
        <v>1562</v>
      </c>
      <c r="F751" s="10">
        <v>37227</v>
      </c>
      <c r="G751">
        <v>0</v>
      </c>
      <c r="H751">
        <v>0</v>
      </c>
      <c r="I751">
        <v>732</v>
      </c>
      <c r="J751">
        <v>731</v>
      </c>
      <c r="K751">
        <v>0</v>
      </c>
      <c r="L751">
        <v>0</v>
      </c>
      <c r="M751">
        <v>0</v>
      </c>
      <c r="N751">
        <v>0</v>
      </c>
      <c r="O751">
        <v>0</v>
      </c>
      <c r="P751">
        <v>0</v>
      </c>
      <c r="Q751">
        <v>0</v>
      </c>
      <c r="R751">
        <v>6</v>
      </c>
      <c r="S751">
        <v>5</v>
      </c>
      <c r="T751">
        <v>2</v>
      </c>
      <c r="U751">
        <v>0</v>
      </c>
      <c r="V751">
        <v>0</v>
      </c>
      <c r="W751">
        <f t="shared" ref="W751" si="464">SUM($U751, $V751)</f>
        <v>0</v>
      </c>
      <c r="X751">
        <v>0</v>
      </c>
      <c r="Y751">
        <v>0</v>
      </c>
      <c r="Z751">
        <v>2</v>
      </c>
      <c r="AA751">
        <v>1</v>
      </c>
      <c r="AB751">
        <v>0</v>
      </c>
      <c r="AC751">
        <v>0</v>
      </c>
      <c r="AD751">
        <v>0</v>
      </c>
      <c r="AE751">
        <f t="shared" si="463"/>
        <v>0</v>
      </c>
      <c r="AF751">
        <v>0</v>
      </c>
      <c r="AG751">
        <v>0</v>
      </c>
      <c r="AH751">
        <v>0.1</v>
      </c>
      <c r="AI751">
        <v>1</v>
      </c>
      <c r="AJ751">
        <v>0</v>
      </c>
      <c r="AK751">
        <v>0</v>
      </c>
      <c r="AL751">
        <v>0</v>
      </c>
      <c r="AM751">
        <f t="shared" si="428"/>
        <v>0</v>
      </c>
      <c r="AN751" s="8">
        <f t="shared" si="424"/>
        <v>0</v>
      </c>
      <c r="AO751" s="8">
        <f t="shared" si="423"/>
        <v>4</v>
      </c>
    </row>
    <row r="752" spans="1:41" ht="12.75" customHeight="1" x14ac:dyDescent="0.35">
      <c r="A752" s="6">
        <v>376</v>
      </c>
      <c r="B752" s="6">
        <v>731732</v>
      </c>
      <c r="C752" s="6" t="s">
        <v>583</v>
      </c>
      <c r="D752" s="6" t="s">
        <v>909</v>
      </c>
      <c r="E752" s="6" t="s">
        <v>1360</v>
      </c>
      <c r="F752" s="9">
        <v>41982</v>
      </c>
      <c r="G752" s="6">
        <v>3</v>
      </c>
      <c r="H752" s="6">
        <v>1</v>
      </c>
      <c r="I752" s="6">
        <v>731</v>
      </c>
      <c r="J752" s="6">
        <v>732</v>
      </c>
      <c r="K752" s="6">
        <v>3</v>
      </c>
      <c r="L752" s="6">
        <v>0</v>
      </c>
      <c r="M752" s="6">
        <v>1</v>
      </c>
      <c r="N752" s="6">
        <v>0</v>
      </c>
      <c r="O752" s="6">
        <v>2</v>
      </c>
      <c r="P752" s="6">
        <v>2</v>
      </c>
      <c r="Q752">
        <v>0</v>
      </c>
      <c r="R752">
        <v>6</v>
      </c>
      <c r="S752">
        <v>5</v>
      </c>
      <c r="T752">
        <v>2</v>
      </c>
      <c r="U752">
        <v>17</v>
      </c>
      <c r="V752">
        <v>0</v>
      </c>
      <c r="W752">
        <v>1</v>
      </c>
      <c r="X752">
        <v>0</v>
      </c>
      <c r="Y752">
        <v>0</v>
      </c>
      <c r="Z752">
        <v>0</v>
      </c>
      <c r="AA752">
        <f t="shared" ref="AA752" si="465">SUM($X752+$Y752+$Z752)</f>
        <v>0</v>
      </c>
      <c r="AB752">
        <v>0</v>
      </c>
      <c r="AC752">
        <v>0</v>
      </c>
      <c r="AD752">
        <v>0</v>
      </c>
      <c r="AE752">
        <f t="shared" si="463"/>
        <v>0</v>
      </c>
      <c r="AF752">
        <v>3</v>
      </c>
      <c r="AG752">
        <v>0</v>
      </c>
      <c r="AH752">
        <v>0.1</v>
      </c>
      <c r="AI752">
        <v>2</v>
      </c>
      <c r="AJ752">
        <v>0</v>
      </c>
      <c r="AK752">
        <v>0</v>
      </c>
      <c r="AL752">
        <v>0</v>
      </c>
      <c r="AM752">
        <f t="shared" si="428"/>
        <v>0</v>
      </c>
      <c r="AN752" s="8">
        <f t="shared" si="424"/>
        <v>1</v>
      </c>
      <c r="AO752" s="8">
        <f t="shared" si="423"/>
        <v>4</v>
      </c>
    </row>
    <row r="753" spans="1:41" customFormat="1" x14ac:dyDescent="0.35">
      <c r="A753">
        <v>376</v>
      </c>
      <c r="B753">
        <v>731732</v>
      </c>
      <c r="C753" t="s">
        <v>583</v>
      </c>
      <c r="D753" t="s">
        <v>909</v>
      </c>
      <c r="E753" t="s">
        <v>1562</v>
      </c>
      <c r="F753" s="10">
        <v>37713</v>
      </c>
      <c r="G753">
        <v>0</v>
      </c>
      <c r="H753">
        <v>0</v>
      </c>
      <c r="I753">
        <v>732</v>
      </c>
      <c r="J753">
        <v>731</v>
      </c>
      <c r="K753">
        <v>0</v>
      </c>
      <c r="L753">
        <v>0</v>
      </c>
      <c r="M753">
        <v>0</v>
      </c>
      <c r="N753">
        <v>0</v>
      </c>
      <c r="O753">
        <v>0</v>
      </c>
      <c r="P753">
        <v>0</v>
      </c>
      <c r="Q753">
        <v>0</v>
      </c>
      <c r="R753">
        <v>6</v>
      </c>
      <c r="S753">
        <v>5</v>
      </c>
      <c r="T753">
        <v>2</v>
      </c>
      <c r="U753">
        <v>17</v>
      </c>
      <c r="V753">
        <v>18</v>
      </c>
      <c r="W753">
        <v>2</v>
      </c>
      <c r="X753">
        <v>0</v>
      </c>
      <c r="Y753">
        <v>0</v>
      </c>
      <c r="Z753">
        <v>2</v>
      </c>
      <c r="AA753">
        <v>1</v>
      </c>
      <c r="AB753">
        <v>0</v>
      </c>
      <c r="AC753">
        <v>0</v>
      </c>
      <c r="AD753">
        <v>17.399999999999999</v>
      </c>
      <c r="AE753">
        <v>1</v>
      </c>
      <c r="AF753">
        <v>0</v>
      </c>
      <c r="AG753">
        <v>0</v>
      </c>
      <c r="AH753">
        <v>0</v>
      </c>
      <c r="AI753">
        <f t="shared" ref="AI753:AI754" si="466">SUM($AF753+$AG753+$AH753)</f>
        <v>0</v>
      </c>
      <c r="AJ753">
        <v>0</v>
      </c>
      <c r="AK753">
        <v>0</v>
      </c>
      <c r="AL753">
        <v>0</v>
      </c>
      <c r="AM753">
        <f t="shared" si="428"/>
        <v>0</v>
      </c>
      <c r="AN753" s="8">
        <f t="shared" si="424"/>
        <v>3</v>
      </c>
      <c r="AO753" s="8">
        <f t="shared" si="423"/>
        <v>3</v>
      </c>
    </row>
    <row r="754" spans="1:41" ht="12.75" customHeight="1" x14ac:dyDescent="0.35">
      <c r="A754" s="6">
        <v>377</v>
      </c>
      <c r="B754" s="6">
        <v>731732</v>
      </c>
      <c r="C754" s="6" t="s">
        <v>583</v>
      </c>
      <c r="D754" s="6" t="s">
        <v>909</v>
      </c>
      <c r="E754" s="6" t="s">
        <v>1364</v>
      </c>
      <c r="F754" s="9">
        <v>42280.01</v>
      </c>
      <c r="G754" s="6">
        <v>3</v>
      </c>
      <c r="H754" s="6">
        <v>2</v>
      </c>
      <c r="I754" s="6">
        <v>731</v>
      </c>
      <c r="J754" s="6">
        <v>732</v>
      </c>
      <c r="K754" s="6">
        <v>2</v>
      </c>
      <c r="L754" s="6">
        <v>0</v>
      </c>
      <c r="M754" s="6">
        <v>1</v>
      </c>
      <c r="N754" s="6">
        <v>0</v>
      </c>
      <c r="O754" s="6">
        <v>2</v>
      </c>
      <c r="P754" s="6">
        <v>3</v>
      </c>
      <c r="Q754">
        <v>0</v>
      </c>
      <c r="R754">
        <v>6</v>
      </c>
      <c r="S754">
        <v>5</v>
      </c>
      <c r="T754">
        <v>2</v>
      </c>
      <c r="U754">
        <v>17</v>
      </c>
      <c r="V754">
        <v>18</v>
      </c>
      <c r="W754">
        <v>2</v>
      </c>
      <c r="X754">
        <v>0</v>
      </c>
      <c r="Y754">
        <v>0</v>
      </c>
      <c r="Z754">
        <v>0</v>
      </c>
      <c r="AA754">
        <f t="shared" ref="AA754" si="467">SUM($X754+$Y754+$Z754)</f>
        <v>0</v>
      </c>
      <c r="AB754">
        <v>0</v>
      </c>
      <c r="AC754">
        <v>0</v>
      </c>
      <c r="AD754">
        <v>0</v>
      </c>
      <c r="AE754">
        <f t="shared" ref="AE754:AE768" si="468">SUM($AB754+$AC754+$AD754)</f>
        <v>0</v>
      </c>
      <c r="AF754">
        <v>0</v>
      </c>
      <c r="AG754">
        <v>0</v>
      </c>
      <c r="AH754">
        <v>0</v>
      </c>
      <c r="AI754">
        <f t="shared" si="466"/>
        <v>0</v>
      </c>
      <c r="AJ754">
        <v>0</v>
      </c>
      <c r="AK754">
        <v>0</v>
      </c>
      <c r="AL754">
        <v>0</v>
      </c>
      <c r="AM754">
        <f t="shared" si="428"/>
        <v>0</v>
      </c>
      <c r="AN754" s="8">
        <f t="shared" si="424"/>
        <v>2</v>
      </c>
      <c r="AO754" s="8">
        <f t="shared" si="423"/>
        <v>2</v>
      </c>
    </row>
    <row r="755" spans="1:41" customFormat="1" x14ac:dyDescent="0.35">
      <c r="A755">
        <v>377</v>
      </c>
      <c r="B755">
        <v>731732</v>
      </c>
      <c r="C755" t="s">
        <v>583</v>
      </c>
      <c r="D755" t="s">
        <v>909</v>
      </c>
      <c r="E755" t="s">
        <v>1562</v>
      </c>
      <c r="F755" s="10">
        <v>37835</v>
      </c>
      <c r="G755">
        <v>0</v>
      </c>
      <c r="H755">
        <v>0</v>
      </c>
      <c r="I755">
        <v>732</v>
      </c>
      <c r="J755">
        <v>731</v>
      </c>
      <c r="K755">
        <v>0</v>
      </c>
      <c r="L755">
        <v>0</v>
      </c>
      <c r="M755">
        <v>0</v>
      </c>
      <c r="N755">
        <v>0</v>
      </c>
      <c r="O755">
        <v>0</v>
      </c>
      <c r="P755">
        <v>0</v>
      </c>
      <c r="Q755">
        <v>0</v>
      </c>
      <c r="R755">
        <v>6</v>
      </c>
      <c r="S755">
        <v>5</v>
      </c>
      <c r="T755">
        <v>2</v>
      </c>
      <c r="U755">
        <v>0</v>
      </c>
      <c r="V755">
        <v>0</v>
      </c>
      <c r="W755">
        <f t="shared" ref="W755" si="469">SUM($U755, $V755)</f>
        <v>0</v>
      </c>
      <c r="X755">
        <v>0</v>
      </c>
      <c r="Y755">
        <v>0</v>
      </c>
      <c r="Z755">
        <v>2</v>
      </c>
      <c r="AA755">
        <v>1</v>
      </c>
      <c r="AB755">
        <v>0</v>
      </c>
      <c r="AC755">
        <v>0</v>
      </c>
      <c r="AD755">
        <v>0</v>
      </c>
      <c r="AE755">
        <f t="shared" si="468"/>
        <v>0</v>
      </c>
      <c r="AF755">
        <v>0</v>
      </c>
      <c r="AG755">
        <v>0</v>
      </c>
      <c r="AH755">
        <v>0.1</v>
      </c>
      <c r="AI755">
        <v>1</v>
      </c>
      <c r="AJ755">
        <v>0</v>
      </c>
      <c r="AK755">
        <v>0</v>
      </c>
      <c r="AL755">
        <v>0</v>
      </c>
      <c r="AM755">
        <f t="shared" si="428"/>
        <v>0</v>
      </c>
      <c r="AN755" s="8">
        <f t="shared" si="424"/>
        <v>0</v>
      </c>
      <c r="AO755" s="8">
        <f t="shared" si="423"/>
        <v>4</v>
      </c>
    </row>
    <row r="756" spans="1:41" ht="12.75" customHeight="1" x14ac:dyDescent="0.35">
      <c r="A756" s="6">
        <v>378</v>
      </c>
      <c r="B756" s="6">
        <v>731732</v>
      </c>
      <c r="C756" s="6" t="s">
        <v>583</v>
      </c>
      <c r="D756" s="6" t="s">
        <v>909</v>
      </c>
      <c r="E756" s="6" t="s">
        <v>1368</v>
      </c>
      <c r="F756" s="9">
        <v>42491.01</v>
      </c>
      <c r="G756" s="6">
        <v>3</v>
      </c>
      <c r="H756" s="6">
        <v>2</v>
      </c>
      <c r="I756" s="6">
        <v>731</v>
      </c>
      <c r="J756" s="6">
        <v>732</v>
      </c>
      <c r="K756" s="6">
        <v>2</v>
      </c>
      <c r="L756" s="6">
        <v>0</v>
      </c>
      <c r="M756" s="6">
        <v>1</v>
      </c>
      <c r="N756" s="6">
        <v>0</v>
      </c>
      <c r="O756" s="6">
        <v>2</v>
      </c>
      <c r="P756" s="6">
        <v>3</v>
      </c>
      <c r="Q756">
        <v>0</v>
      </c>
      <c r="R756">
        <v>6</v>
      </c>
      <c r="S756">
        <v>5</v>
      </c>
      <c r="T756">
        <v>2</v>
      </c>
      <c r="U756">
        <v>17</v>
      </c>
      <c r="V756">
        <v>0</v>
      </c>
      <c r="W756">
        <v>1</v>
      </c>
      <c r="X756">
        <v>0</v>
      </c>
      <c r="Y756">
        <v>0</v>
      </c>
      <c r="Z756">
        <v>0</v>
      </c>
      <c r="AA756">
        <f t="shared" ref="AA756:AA764" si="470">SUM($X756+$Y756+$Z756)</f>
        <v>0</v>
      </c>
      <c r="AB756">
        <v>0</v>
      </c>
      <c r="AC756">
        <v>0</v>
      </c>
      <c r="AD756">
        <v>0</v>
      </c>
      <c r="AE756">
        <f t="shared" si="468"/>
        <v>0</v>
      </c>
      <c r="AF756">
        <v>3</v>
      </c>
      <c r="AG756">
        <v>2.8</v>
      </c>
      <c r="AH756">
        <v>0.1</v>
      </c>
      <c r="AI756">
        <v>3</v>
      </c>
      <c r="AJ756">
        <v>0</v>
      </c>
      <c r="AK756">
        <v>0</v>
      </c>
      <c r="AL756">
        <v>0</v>
      </c>
      <c r="AM756">
        <f t="shared" si="428"/>
        <v>0</v>
      </c>
      <c r="AN756" s="8">
        <f t="shared" si="424"/>
        <v>1</v>
      </c>
      <c r="AO756" s="8">
        <f t="shared" si="423"/>
        <v>5</v>
      </c>
    </row>
    <row r="757" spans="1:41" customFormat="1" x14ac:dyDescent="0.35">
      <c r="A757">
        <v>378</v>
      </c>
      <c r="B757">
        <v>731732</v>
      </c>
      <c r="C757" t="s">
        <v>583</v>
      </c>
      <c r="D757" t="s">
        <v>909</v>
      </c>
      <c r="E757" t="s">
        <v>1562</v>
      </c>
      <c r="F757" s="10">
        <v>39772.01</v>
      </c>
      <c r="G757">
        <v>0</v>
      </c>
      <c r="H757">
        <v>0</v>
      </c>
      <c r="I757">
        <v>732</v>
      </c>
      <c r="J757">
        <v>731</v>
      </c>
      <c r="K757">
        <v>0</v>
      </c>
      <c r="L757">
        <v>0</v>
      </c>
      <c r="M757">
        <v>0</v>
      </c>
      <c r="N757">
        <v>0</v>
      </c>
      <c r="O757">
        <v>0</v>
      </c>
      <c r="P757">
        <v>0</v>
      </c>
      <c r="Q757">
        <v>0</v>
      </c>
      <c r="R757">
        <v>6</v>
      </c>
      <c r="S757">
        <v>5</v>
      </c>
      <c r="T757">
        <v>2</v>
      </c>
      <c r="U757">
        <v>0</v>
      </c>
      <c r="V757">
        <v>0</v>
      </c>
      <c r="W757">
        <f t="shared" ref="W757" si="471">SUM($U757, $V757)</f>
        <v>0</v>
      </c>
      <c r="X757">
        <v>0</v>
      </c>
      <c r="Y757">
        <v>0</v>
      </c>
      <c r="Z757">
        <v>0</v>
      </c>
      <c r="AA757">
        <f t="shared" si="470"/>
        <v>0</v>
      </c>
      <c r="AB757">
        <v>0</v>
      </c>
      <c r="AC757">
        <v>0</v>
      </c>
      <c r="AD757">
        <v>0</v>
      </c>
      <c r="AE757">
        <f t="shared" si="468"/>
        <v>0</v>
      </c>
      <c r="AF757">
        <v>0</v>
      </c>
      <c r="AG757">
        <v>2.8</v>
      </c>
      <c r="AH757">
        <v>0.1</v>
      </c>
      <c r="AI757">
        <v>2</v>
      </c>
      <c r="AJ757">
        <v>0</v>
      </c>
      <c r="AK757">
        <v>0</v>
      </c>
      <c r="AL757">
        <v>0</v>
      </c>
      <c r="AM757">
        <f t="shared" si="428"/>
        <v>0</v>
      </c>
      <c r="AN757" s="8">
        <f t="shared" si="424"/>
        <v>0</v>
      </c>
      <c r="AO757" s="8">
        <f t="shared" si="423"/>
        <v>4</v>
      </c>
    </row>
    <row r="758" spans="1:41" ht="12.75" customHeight="1" x14ac:dyDescent="0.35">
      <c r="A758" s="6">
        <v>379</v>
      </c>
      <c r="B758" s="6">
        <v>731732</v>
      </c>
      <c r="C758" s="6" t="s">
        <v>583</v>
      </c>
      <c r="D758" s="6" t="s">
        <v>909</v>
      </c>
      <c r="E758" s="6" t="s">
        <v>1372</v>
      </c>
      <c r="F758" s="9">
        <v>42491.02</v>
      </c>
      <c r="G758" s="6">
        <v>3</v>
      </c>
      <c r="H758" s="6">
        <v>2</v>
      </c>
      <c r="I758" s="6">
        <v>731</v>
      </c>
      <c r="J758" s="6">
        <v>732</v>
      </c>
      <c r="K758" s="6">
        <v>2</v>
      </c>
      <c r="L758" s="6">
        <v>0</v>
      </c>
      <c r="M758" s="6">
        <v>1</v>
      </c>
      <c r="N758" s="6">
        <v>0</v>
      </c>
      <c r="O758" s="6">
        <v>2</v>
      </c>
      <c r="P758" s="6">
        <v>3</v>
      </c>
      <c r="Q758">
        <v>0</v>
      </c>
      <c r="R758">
        <v>6</v>
      </c>
      <c r="S758">
        <v>5</v>
      </c>
      <c r="T758">
        <v>2</v>
      </c>
      <c r="U758">
        <v>17</v>
      </c>
      <c r="V758">
        <v>0</v>
      </c>
      <c r="W758">
        <v>1</v>
      </c>
      <c r="X758">
        <v>0</v>
      </c>
      <c r="Y758">
        <v>0</v>
      </c>
      <c r="Z758">
        <v>0</v>
      </c>
      <c r="AA758">
        <f t="shared" si="470"/>
        <v>0</v>
      </c>
      <c r="AB758">
        <v>0</v>
      </c>
      <c r="AC758">
        <v>0</v>
      </c>
      <c r="AD758">
        <v>0</v>
      </c>
      <c r="AE758">
        <f t="shared" si="468"/>
        <v>0</v>
      </c>
      <c r="AF758">
        <v>3</v>
      </c>
      <c r="AG758">
        <v>2.8</v>
      </c>
      <c r="AH758">
        <v>0.1</v>
      </c>
      <c r="AI758">
        <v>3</v>
      </c>
      <c r="AJ758">
        <v>0</v>
      </c>
      <c r="AK758">
        <v>0</v>
      </c>
      <c r="AL758">
        <v>0</v>
      </c>
      <c r="AM758">
        <f t="shared" si="428"/>
        <v>0</v>
      </c>
      <c r="AN758" s="8">
        <f t="shared" si="424"/>
        <v>1</v>
      </c>
      <c r="AO758" s="8">
        <f t="shared" si="423"/>
        <v>5</v>
      </c>
    </row>
    <row r="759" spans="1:41" customFormat="1" x14ac:dyDescent="0.35">
      <c r="A759">
        <v>379</v>
      </c>
      <c r="B759">
        <v>731732</v>
      </c>
      <c r="C759" t="s">
        <v>583</v>
      </c>
      <c r="D759" t="s">
        <v>909</v>
      </c>
      <c r="E759" t="s">
        <v>1562</v>
      </c>
      <c r="F759" s="10">
        <v>39772</v>
      </c>
      <c r="G759">
        <v>0</v>
      </c>
      <c r="H759">
        <v>0</v>
      </c>
      <c r="I759">
        <v>732</v>
      </c>
      <c r="J759">
        <v>731</v>
      </c>
      <c r="K759">
        <v>0</v>
      </c>
      <c r="L759">
        <v>0</v>
      </c>
      <c r="M759">
        <v>0</v>
      </c>
      <c r="N759">
        <v>0</v>
      </c>
      <c r="O759">
        <v>0</v>
      </c>
      <c r="P759">
        <v>0</v>
      </c>
      <c r="Q759">
        <v>0</v>
      </c>
      <c r="R759">
        <v>6</v>
      </c>
      <c r="S759">
        <v>5</v>
      </c>
      <c r="T759">
        <v>2</v>
      </c>
      <c r="U759">
        <v>0</v>
      </c>
      <c r="V759">
        <v>0</v>
      </c>
      <c r="W759">
        <f t="shared" ref="W759:W764" si="472">SUM($U759, $V759)</f>
        <v>0</v>
      </c>
      <c r="X759">
        <v>0</v>
      </c>
      <c r="Y759">
        <v>0</v>
      </c>
      <c r="Z759">
        <v>0</v>
      </c>
      <c r="AA759">
        <f t="shared" si="470"/>
        <v>0</v>
      </c>
      <c r="AB759">
        <v>0</v>
      </c>
      <c r="AC759">
        <v>0</v>
      </c>
      <c r="AD759">
        <v>0</v>
      </c>
      <c r="AE759">
        <f t="shared" si="468"/>
        <v>0</v>
      </c>
      <c r="AF759">
        <v>0</v>
      </c>
      <c r="AG759">
        <v>2.8</v>
      </c>
      <c r="AH759">
        <v>0.1</v>
      </c>
      <c r="AI759">
        <v>2</v>
      </c>
      <c r="AJ759">
        <v>0</v>
      </c>
      <c r="AK759">
        <v>0</v>
      </c>
      <c r="AL759">
        <v>0</v>
      </c>
      <c r="AM759">
        <f t="shared" si="428"/>
        <v>0</v>
      </c>
      <c r="AN759" s="8">
        <f t="shared" si="424"/>
        <v>0</v>
      </c>
      <c r="AO759" s="8">
        <f t="shared" si="423"/>
        <v>4</v>
      </c>
    </row>
    <row r="760" spans="1:41" ht="12.75" customHeight="1" x14ac:dyDescent="0.35">
      <c r="A760" s="6">
        <v>380</v>
      </c>
      <c r="B760" s="6">
        <v>731732</v>
      </c>
      <c r="C760" s="6" t="s">
        <v>583</v>
      </c>
      <c r="D760" s="6" t="s">
        <v>909</v>
      </c>
      <c r="E760" s="6" t="s">
        <v>1374</v>
      </c>
      <c r="F760" s="9">
        <v>42614</v>
      </c>
      <c r="G760" s="6">
        <v>3</v>
      </c>
      <c r="H760" s="6">
        <v>3</v>
      </c>
      <c r="I760" s="6">
        <v>731</v>
      </c>
      <c r="J760" s="6">
        <v>732</v>
      </c>
      <c r="K760" s="6">
        <v>3</v>
      </c>
      <c r="L760" s="6">
        <v>0</v>
      </c>
      <c r="M760" s="6">
        <v>1</v>
      </c>
      <c r="N760" s="6">
        <v>0</v>
      </c>
      <c r="O760" s="6">
        <v>2</v>
      </c>
      <c r="P760" s="6">
        <v>3</v>
      </c>
      <c r="Q760">
        <v>0</v>
      </c>
      <c r="R760">
        <v>0</v>
      </c>
      <c r="S760">
        <v>5</v>
      </c>
      <c r="T760">
        <v>1</v>
      </c>
      <c r="U760">
        <v>0</v>
      </c>
      <c r="V760">
        <v>0</v>
      </c>
      <c r="W760">
        <f t="shared" si="472"/>
        <v>0</v>
      </c>
      <c r="X760">
        <v>0</v>
      </c>
      <c r="Y760">
        <v>0</v>
      </c>
      <c r="Z760">
        <v>0</v>
      </c>
      <c r="AA760">
        <f t="shared" si="470"/>
        <v>0</v>
      </c>
      <c r="AB760">
        <v>0</v>
      </c>
      <c r="AC760">
        <v>0</v>
      </c>
      <c r="AD760">
        <v>0</v>
      </c>
      <c r="AE760">
        <f t="shared" si="468"/>
        <v>0</v>
      </c>
      <c r="AF760">
        <v>3</v>
      </c>
      <c r="AG760">
        <v>2.8</v>
      </c>
      <c r="AH760">
        <v>0.1</v>
      </c>
      <c r="AI760">
        <v>3</v>
      </c>
      <c r="AJ760">
        <v>0</v>
      </c>
      <c r="AK760">
        <v>0</v>
      </c>
      <c r="AL760">
        <v>0</v>
      </c>
      <c r="AM760">
        <f t="shared" si="428"/>
        <v>0</v>
      </c>
      <c r="AN760" s="8">
        <f t="shared" si="424"/>
        <v>0</v>
      </c>
      <c r="AO760" s="8">
        <f t="shared" si="423"/>
        <v>4</v>
      </c>
    </row>
    <row r="761" spans="1:41" ht="12.75" customHeight="1" x14ac:dyDescent="0.35">
      <c r="A761" s="6">
        <v>380</v>
      </c>
      <c r="B761" s="6">
        <v>731732</v>
      </c>
      <c r="C761" s="6" t="s">
        <v>583</v>
      </c>
      <c r="D761" s="6" t="s">
        <v>909</v>
      </c>
      <c r="F761" s="9">
        <v>42615</v>
      </c>
      <c r="G761">
        <v>0</v>
      </c>
      <c r="H761">
        <v>0</v>
      </c>
      <c r="I761">
        <v>732</v>
      </c>
      <c r="J761">
        <v>731</v>
      </c>
      <c r="K761">
        <v>0</v>
      </c>
      <c r="L761">
        <v>0</v>
      </c>
      <c r="M761">
        <v>0</v>
      </c>
      <c r="N761">
        <v>0</v>
      </c>
      <c r="O761">
        <v>0</v>
      </c>
      <c r="P761">
        <v>0</v>
      </c>
      <c r="Q761">
        <v>0</v>
      </c>
      <c r="R761">
        <v>6</v>
      </c>
      <c r="S761">
        <v>5</v>
      </c>
      <c r="T761">
        <v>2</v>
      </c>
      <c r="U761">
        <v>17</v>
      </c>
      <c r="V761">
        <v>0</v>
      </c>
      <c r="W761">
        <v>1</v>
      </c>
      <c r="X761">
        <v>0</v>
      </c>
      <c r="Y761">
        <v>0</v>
      </c>
      <c r="Z761">
        <v>2</v>
      </c>
      <c r="AA761">
        <v>1</v>
      </c>
      <c r="AB761">
        <v>0</v>
      </c>
      <c r="AC761">
        <v>0</v>
      </c>
      <c r="AD761">
        <v>0</v>
      </c>
      <c r="AE761">
        <f t="shared" si="468"/>
        <v>0</v>
      </c>
      <c r="AF761">
        <v>0</v>
      </c>
      <c r="AG761">
        <v>0</v>
      </c>
      <c r="AH761">
        <v>0</v>
      </c>
      <c r="AI761">
        <f t="shared" ref="AI761:AI763" si="473">SUM($AF761+$AG761+$AH761)</f>
        <v>0</v>
      </c>
      <c r="AJ761">
        <v>0</v>
      </c>
      <c r="AK761">
        <v>0</v>
      </c>
      <c r="AL761">
        <v>0</v>
      </c>
      <c r="AM761">
        <f t="shared" si="428"/>
        <v>0</v>
      </c>
      <c r="AN761" s="8">
        <f t="shared" si="424"/>
        <v>1</v>
      </c>
      <c r="AO761" s="8">
        <f t="shared" si="423"/>
        <v>3</v>
      </c>
    </row>
    <row r="762" spans="1:41" ht="12.75" customHeight="1" x14ac:dyDescent="0.35">
      <c r="A762" s="6">
        <v>381</v>
      </c>
      <c r="B762">
        <v>731732</v>
      </c>
      <c r="C762" s="6" t="s">
        <v>583</v>
      </c>
      <c r="D762" s="6" t="s">
        <v>909</v>
      </c>
      <c r="E762" s="6" t="s">
        <v>1379</v>
      </c>
      <c r="F762" s="9">
        <v>42618</v>
      </c>
      <c r="G762" s="6">
        <v>3</v>
      </c>
      <c r="H762" s="6">
        <v>3</v>
      </c>
      <c r="I762" s="6">
        <v>731</v>
      </c>
      <c r="J762" s="6">
        <v>732</v>
      </c>
      <c r="K762" s="6">
        <v>3</v>
      </c>
      <c r="L762" s="6">
        <v>0</v>
      </c>
      <c r="M762" s="6">
        <v>1</v>
      </c>
      <c r="N762" s="6">
        <v>0</v>
      </c>
      <c r="O762" s="6">
        <v>2</v>
      </c>
      <c r="P762" s="6">
        <v>4</v>
      </c>
      <c r="Q762">
        <v>0</v>
      </c>
      <c r="R762">
        <v>0</v>
      </c>
      <c r="S762">
        <v>5</v>
      </c>
      <c r="T762">
        <v>1</v>
      </c>
      <c r="U762">
        <v>0</v>
      </c>
      <c r="V762">
        <v>0</v>
      </c>
      <c r="W762">
        <f t="shared" si="472"/>
        <v>0</v>
      </c>
      <c r="X762">
        <v>0</v>
      </c>
      <c r="Y762">
        <v>0</v>
      </c>
      <c r="Z762">
        <v>0</v>
      </c>
      <c r="AA762">
        <f t="shared" si="470"/>
        <v>0</v>
      </c>
      <c r="AB762">
        <v>0</v>
      </c>
      <c r="AC762">
        <v>0</v>
      </c>
      <c r="AD762">
        <v>0</v>
      </c>
      <c r="AE762">
        <f t="shared" si="468"/>
        <v>0</v>
      </c>
      <c r="AF762">
        <v>3</v>
      </c>
      <c r="AG762">
        <v>2.8</v>
      </c>
      <c r="AH762">
        <v>0.1</v>
      </c>
      <c r="AI762">
        <v>3</v>
      </c>
      <c r="AJ762">
        <v>0</v>
      </c>
      <c r="AK762">
        <v>0</v>
      </c>
      <c r="AL762">
        <v>0</v>
      </c>
      <c r="AM762">
        <f t="shared" si="428"/>
        <v>0</v>
      </c>
      <c r="AN762" s="8">
        <f t="shared" si="424"/>
        <v>0</v>
      </c>
      <c r="AO762" s="8">
        <f t="shared" si="423"/>
        <v>4</v>
      </c>
    </row>
    <row r="763" spans="1:41" customFormat="1" x14ac:dyDescent="0.35">
      <c r="A763">
        <v>381</v>
      </c>
      <c r="B763" s="6">
        <v>731732</v>
      </c>
      <c r="C763" s="6" t="s">
        <v>583</v>
      </c>
      <c r="D763" s="6" t="s">
        <v>909</v>
      </c>
      <c r="E763" t="s">
        <v>1562</v>
      </c>
      <c r="F763" s="10">
        <v>39774</v>
      </c>
      <c r="G763">
        <v>0</v>
      </c>
      <c r="H763">
        <v>0</v>
      </c>
      <c r="I763">
        <v>732</v>
      </c>
      <c r="J763">
        <v>731</v>
      </c>
      <c r="K763">
        <v>0</v>
      </c>
      <c r="L763">
        <v>0</v>
      </c>
      <c r="M763">
        <v>0</v>
      </c>
      <c r="N763">
        <v>0</v>
      </c>
      <c r="O763">
        <v>0</v>
      </c>
      <c r="P763">
        <v>0</v>
      </c>
      <c r="Q763">
        <v>0</v>
      </c>
      <c r="R763">
        <v>6</v>
      </c>
      <c r="S763">
        <v>5</v>
      </c>
      <c r="T763">
        <v>2</v>
      </c>
      <c r="U763">
        <v>17</v>
      </c>
      <c r="V763">
        <v>0</v>
      </c>
      <c r="W763">
        <v>1</v>
      </c>
      <c r="X763">
        <v>0</v>
      </c>
      <c r="Y763">
        <v>0</v>
      </c>
      <c r="Z763">
        <v>2</v>
      </c>
      <c r="AA763">
        <v>1</v>
      </c>
      <c r="AB763">
        <v>0</v>
      </c>
      <c r="AC763">
        <v>0</v>
      </c>
      <c r="AD763">
        <v>0</v>
      </c>
      <c r="AE763">
        <f t="shared" si="468"/>
        <v>0</v>
      </c>
      <c r="AF763">
        <v>0</v>
      </c>
      <c r="AG763">
        <v>0</v>
      </c>
      <c r="AH763">
        <v>0</v>
      </c>
      <c r="AI763">
        <f t="shared" si="473"/>
        <v>0</v>
      </c>
      <c r="AJ763">
        <v>0</v>
      </c>
      <c r="AK763">
        <v>0</v>
      </c>
      <c r="AL763">
        <v>0</v>
      </c>
      <c r="AM763">
        <f t="shared" si="428"/>
        <v>0</v>
      </c>
      <c r="AN763" s="8">
        <f t="shared" si="424"/>
        <v>1</v>
      </c>
      <c r="AO763" s="8">
        <f t="shared" si="423"/>
        <v>3</v>
      </c>
    </row>
    <row r="764" spans="1:41" ht="12.75" customHeight="1" x14ac:dyDescent="0.35">
      <c r="A764" s="6">
        <v>382</v>
      </c>
      <c r="B764">
        <v>731732</v>
      </c>
      <c r="C764" s="6" t="s">
        <v>583</v>
      </c>
      <c r="D764" s="6" t="s">
        <v>909</v>
      </c>
      <c r="E764" s="6" t="s">
        <v>1385</v>
      </c>
      <c r="F764" s="9">
        <v>42618.02</v>
      </c>
      <c r="G764" s="6">
        <v>3</v>
      </c>
      <c r="H764" s="6">
        <v>3</v>
      </c>
      <c r="I764" s="6">
        <v>731</v>
      </c>
      <c r="J764" s="6">
        <v>732</v>
      </c>
      <c r="K764" s="6">
        <v>3</v>
      </c>
      <c r="L764" s="6">
        <v>0</v>
      </c>
      <c r="M764" s="6">
        <v>1</v>
      </c>
      <c r="N764" s="6">
        <v>0</v>
      </c>
      <c r="O764" s="6">
        <v>1</v>
      </c>
      <c r="P764" s="6">
        <v>4</v>
      </c>
      <c r="Q764">
        <v>0</v>
      </c>
      <c r="R764">
        <v>0</v>
      </c>
      <c r="S764">
        <v>5</v>
      </c>
      <c r="T764">
        <v>1</v>
      </c>
      <c r="U764">
        <v>0</v>
      </c>
      <c r="V764">
        <v>0</v>
      </c>
      <c r="W764">
        <f t="shared" si="472"/>
        <v>0</v>
      </c>
      <c r="X764">
        <v>0</v>
      </c>
      <c r="Y764">
        <v>0</v>
      </c>
      <c r="Z764">
        <v>0</v>
      </c>
      <c r="AA764">
        <f t="shared" si="470"/>
        <v>0</v>
      </c>
      <c r="AB764">
        <v>0</v>
      </c>
      <c r="AC764">
        <v>0</v>
      </c>
      <c r="AD764">
        <v>0</v>
      </c>
      <c r="AE764">
        <f t="shared" si="468"/>
        <v>0</v>
      </c>
      <c r="AF764">
        <v>3</v>
      </c>
      <c r="AG764">
        <v>2.8</v>
      </c>
      <c r="AH764">
        <v>0.1</v>
      </c>
      <c r="AI764">
        <v>3</v>
      </c>
      <c r="AJ764">
        <v>0</v>
      </c>
      <c r="AK764">
        <v>0</v>
      </c>
      <c r="AL764">
        <v>0</v>
      </c>
      <c r="AM764">
        <f t="shared" si="428"/>
        <v>0</v>
      </c>
      <c r="AN764" s="8">
        <f t="shared" si="424"/>
        <v>0</v>
      </c>
      <c r="AO764" s="8">
        <f t="shared" si="423"/>
        <v>4</v>
      </c>
    </row>
    <row r="765" spans="1:41" customFormat="1" x14ac:dyDescent="0.35">
      <c r="A765">
        <v>382</v>
      </c>
      <c r="B765" s="6">
        <v>731732</v>
      </c>
      <c r="C765" s="6" t="s">
        <v>583</v>
      </c>
      <c r="D765" s="6" t="s">
        <v>909</v>
      </c>
      <c r="E765" t="s">
        <v>1562</v>
      </c>
      <c r="F765" s="10">
        <v>39774.01</v>
      </c>
      <c r="G765">
        <v>0</v>
      </c>
      <c r="H765">
        <v>0</v>
      </c>
      <c r="I765">
        <v>732</v>
      </c>
      <c r="J765">
        <v>731</v>
      </c>
      <c r="K765">
        <v>0</v>
      </c>
      <c r="L765">
        <v>0</v>
      </c>
      <c r="M765">
        <v>0</v>
      </c>
      <c r="N765">
        <v>0</v>
      </c>
      <c r="O765">
        <v>0</v>
      </c>
      <c r="P765">
        <v>0</v>
      </c>
      <c r="Q765">
        <v>0</v>
      </c>
      <c r="R765">
        <v>6</v>
      </c>
      <c r="S765">
        <v>5</v>
      </c>
      <c r="T765">
        <v>2</v>
      </c>
      <c r="U765">
        <v>17</v>
      </c>
      <c r="V765">
        <v>0</v>
      </c>
      <c r="W765">
        <v>1</v>
      </c>
      <c r="X765">
        <v>0</v>
      </c>
      <c r="Y765">
        <v>0</v>
      </c>
      <c r="Z765">
        <v>2</v>
      </c>
      <c r="AA765">
        <v>1</v>
      </c>
      <c r="AB765">
        <v>0</v>
      </c>
      <c r="AC765">
        <v>0</v>
      </c>
      <c r="AD765">
        <v>0</v>
      </c>
      <c r="AE765">
        <f t="shared" si="468"/>
        <v>0</v>
      </c>
      <c r="AF765">
        <v>0</v>
      </c>
      <c r="AG765">
        <v>0</v>
      </c>
      <c r="AH765">
        <v>0</v>
      </c>
      <c r="AI765">
        <f t="shared" ref="AI765" si="474">SUM($AF765+$AG765+$AH765)</f>
        <v>0</v>
      </c>
      <c r="AJ765">
        <v>0</v>
      </c>
      <c r="AK765">
        <v>0</v>
      </c>
      <c r="AL765">
        <v>0</v>
      </c>
      <c r="AM765">
        <f t="shared" si="428"/>
        <v>0</v>
      </c>
      <c r="AN765" s="8">
        <f t="shared" si="424"/>
        <v>1</v>
      </c>
      <c r="AO765" s="8">
        <f t="shared" si="423"/>
        <v>3</v>
      </c>
    </row>
    <row r="766" spans="1:41" ht="12.75" customHeight="1" x14ac:dyDescent="0.35">
      <c r="A766" s="6">
        <v>383</v>
      </c>
      <c r="B766" s="6">
        <v>731732</v>
      </c>
      <c r="C766" s="6" t="s">
        <v>583</v>
      </c>
      <c r="D766" s="6" t="s">
        <v>909</v>
      </c>
      <c r="E766" s="6" t="s">
        <v>1387</v>
      </c>
      <c r="F766" s="9">
        <v>42767</v>
      </c>
      <c r="G766" s="6">
        <v>4.2</v>
      </c>
      <c r="H766" s="6">
        <v>1</v>
      </c>
      <c r="I766" s="6">
        <v>731</v>
      </c>
      <c r="J766" s="6">
        <v>732</v>
      </c>
      <c r="K766" s="6">
        <v>1</v>
      </c>
      <c r="L766" s="6">
        <v>0</v>
      </c>
      <c r="M766" s="6">
        <v>1</v>
      </c>
      <c r="N766" s="6">
        <v>0</v>
      </c>
      <c r="O766" s="6">
        <v>1</v>
      </c>
      <c r="P766" s="6">
        <v>4</v>
      </c>
      <c r="Q766">
        <v>0</v>
      </c>
      <c r="R766" s="6">
        <v>6</v>
      </c>
      <c r="S766" s="6">
        <v>0</v>
      </c>
      <c r="T766" s="6">
        <v>1</v>
      </c>
      <c r="U766" s="6">
        <v>0</v>
      </c>
      <c r="V766" s="6">
        <v>0</v>
      </c>
      <c r="W766" s="6">
        <v>0</v>
      </c>
      <c r="X766" s="6">
        <v>0</v>
      </c>
      <c r="Y766" s="6">
        <v>0</v>
      </c>
      <c r="Z766" s="6">
        <v>0</v>
      </c>
      <c r="AA766" s="6">
        <v>0</v>
      </c>
      <c r="AB766" s="6">
        <v>0</v>
      </c>
      <c r="AC766" s="6">
        <v>0</v>
      </c>
      <c r="AD766" s="6">
        <v>0</v>
      </c>
      <c r="AE766" s="6">
        <f t="shared" si="468"/>
        <v>0</v>
      </c>
      <c r="AF766" s="6">
        <v>3</v>
      </c>
      <c r="AG766" s="6">
        <v>0</v>
      </c>
      <c r="AH766" s="6">
        <v>0.1</v>
      </c>
      <c r="AI766" s="6">
        <v>2</v>
      </c>
      <c r="AJ766" s="6">
        <v>0</v>
      </c>
      <c r="AK766" s="6">
        <v>0</v>
      </c>
      <c r="AL766" s="6">
        <v>0</v>
      </c>
      <c r="AM766" s="6">
        <f t="shared" si="428"/>
        <v>0</v>
      </c>
      <c r="AN766" s="8">
        <f t="shared" si="424"/>
        <v>0</v>
      </c>
      <c r="AO766" s="8">
        <f t="shared" si="423"/>
        <v>3</v>
      </c>
    </row>
    <row r="767" spans="1:41" ht="12.75" customHeight="1" x14ac:dyDescent="0.35">
      <c r="A767" s="6">
        <v>383</v>
      </c>
      <c r="B767">
        <v>731732</v>
      </c>
      <c r="C767" s="6" t="s">
        <v>583</v>
      </c>
      <c r="D767" s="6" t="s">
        <v>909</v>
      </c>
      <c r="F767" s="9">
        <v>42768</v>
      </c>
      <c r="G767">
        <v>0</v>
      </c>
      <c r="H767">
        <v>0</v>
      </c>
      <c r="I767">
        <v>732</v>
      </c>
      <c r="J767">
        <v>731</v>
      </c>
      <c r="K767">
        <v>0</v>
      </c>
      <c r="L767">
        <v>0</v>
      </c>
      <c r="M767">
        <v>0</v>
      </c>
      <c r="N767">
        <v>0</v>
      </c>
      <c r="O767">
        <v>0</v>
      </c>
      <c r="P767">
        <v>0</v>
      </c>
      <c r="Q767">
        <v>0</v>
      </c>
      <c r="R767" s="6">
        <v>6</v>
      </c>
      <c r="S767" s="6">
        <v>5</v>
      </c>
      <c r="T767" s="6">
        <v>2</v>
      </c>
      <c r="U767" s="6">
        <v>0</v>
      </c>
      <c r="V767" s="6">
        <v>0</v>
      </c>
      <c r="W767" s="6">
        <v>0</v>
      </c>
      <c r="X767" s="6">
        <v>0</v>
      </c>
      <c r="Y767" s="6">
        <v>0</v>
      </c>
      <c r="Z767" s="6">
        <v>2</v>
      </c>
      <c r="AA767" s="6">
        <v>1</v>
      </c>
      <c r="AB767" s="6">
        <v>0</v>
      </c>
      <c r="AC767" s="6">
        <v>0</v>
      </c>
      <c r="AD767" s="6">
        <v>0</v>
      </c>
      <c r="AE767" s="6">
        <v>0</v>
      </c>
      <c r="AF767" s="6">
        <v>0</v>
      </c>
      <c r="AG767" s="6">
        <v>0</v>
      </c>
      <c r="AH767" s="6">
        <v>0</v>
      </c>
      <c r="AI767" s="6">
        <v>0</v>
      </c>
      <c r="AJ767" s="6">
        <v>0</v>
      </c>
      <c r="AK767" s="6">
        <v>0</v>
      </c>
      <c r="AL767" s="6">
        <v>0</v>
      </c>
      <c r="AM767" s="6">
        <f t="shared" si="428"/>
        <v>0</v>
      </c>
      <c r="AN767" s="8">
        <f t="shared" si="424"/>
        <v>0</v>
      </c>
      <c r="AO767" s="8">
        <f t="shared" si="423"/>
        <v>3</v>
      </c>
    </row>
    <row r="768" spans="1:41" ht="12.75" customHeight="1" x14ac:dyDescent="0.35">
      <c r="A768" s="6">
        <v>384</v>
      </c>
      <c r="B768" s="6">
        <v>731732</v>
      </c>
      <c r="C768" s="6" t="s">
        <v>583</v>
      </c>
      <c r="D768" s="6" t="s">
        <v>909</v>
      </c>
      <c r="E768" s="6" t="s">
        <v>1392</v>
      </c>
      <c r="F768" s="9">
        <v>42767.03</v>
      </c>
      <c r="G768" s="6">
        <v>3</v>
      </c>
      <c r="H768" s="6">
        <v>1</v>
      </c>
      <c r="I768" s="6">
        <v>731</v>
      </c>
      <c r="J768" s="6">
        <v>732</v>
      </c>
      <c r="K768" s="6">
        <v>1</v>
      </c>
      <c r="L768" s="6">
        <v>0</v>
      </c>
      <c r="M768" s="6">
        <v>1</v>
      </c>
      <c r="N768" s="6">
        <v>0</v>
      </c>
      <c r="O768" s="6">
        <v>1</v>
      </c>
      <c r="P768" s="6">
        <v>4</v>
      </c>
      <c r="Q768">
        <v>0</v>
      </c>
      <c r="R768" s="6">
        <v>6</v>
      </c>
      <c r="S768" s="6">
        <v>0</v>
      </c>
      <c r="T768" s="6">
        <v>1</v>
      </c>
      <c r="U768" s="6">
        <v>0</v>
      </c>
      <c r="V768" s="6">
        <v>0</v>
      </c>
      <c r="W768" s="6">
        <v>0</v>
      </c>
      <c r="X768" s="6">
        <v>0</v>
      </c>
      <c r="Y768" s="6">
        <v>0</v>
      </c>
      <c r="Z768" s="6">
        <v>0</v>
      </c>
      <c r="AA768" s="6">
        <v>0</v>
      </c>
      <c r="AB768" s="6">
        <v>0</v>
      </c>
      <c r="AC768" s="6">
        <v>0</v>
      </c>
      <c r="AD768" s="6">
        <v>0</v>
      </c>
      <c r="AE768" s="6">
        <f t="shared" si="468"/>
        <v>0</v>
      </c>
      <c r="AF768" s="6">
        <v>3</v>
      </c>
      <c r="AG768" s="6">
        <v>0</v>
      </c>
      <c r="AH768" s="6">
        <v>0.1</v>
      </c>
      <c r="AI768" s="6">
        <v>2</v>
      </c>
      <c r="AJ768" s="6">
        <v>0</v>
      </c>
      <c r="AK768" s="6">
        <v>0</v>
      </c>
      <c r="AL768" s="6">
        <v>0</v>
      </c>
      <c r="AM768" s="6">
        <f t="shared" si="428"/>
        <v>0</v>
      </c>
      <c r="AN768" s="8">
        <f t="shared" si="424"/>
        <v>0</v>
      </c>
      <c r="AO768" s="8">
        <f t="shared" si="423"/>
        <v>3</v>
      </c>
    </row>
    <row r="769" spans="1:41" ht="12.75" customHeight="1" x14ac:dyDescent="0.35">
      <c r="A769" s="6">
        <v>384</v>
      </c>
      <c r="B769">
        <v>731732</v>
      </c>
      <c r="C769" s="6" t="s">
        <v>583</v>
      </c>
      <c r="D769" s="6" t="s">
        <v>909</v>
      </c>
      <c r="F769" s="9">
        <v>42768.03</v>
      </c>
      <c r="G769">
        <v>0</v>
      </c>
      <c r="H769">
        <v>0</v>
      </c>
      <c r="I769">
        <v>732</v>
      </c>
      <c r="J769">
        <v>731</v>
      </c>
      <c r="K769">
        <v>0</v>
      </c>
      <c r="L769">
        <v>0</v>
      </c>
      <c r="M769">
        <v>0</v>
      </c>
      <c r="N769">
        <v>0</v>
      </c>
      <c r="O769">
        <v>0</v>
      </c>
      <c r="P769">
        <v>0</v>
      </c>
      <c r="Q769">
        <v>0</v>
      </c>
      <c r="R769" s="6">
        <v>6</v>
      </c>
      <c r="S769" s="6">
        <v>5</v>
      </c>
      <c r="T769" s="6">
        <v>2</v>
      </c>
      <c r="U769" s="6">
        <v>0</v>
      </c>
      <c r="V769" s="6">
        <v>0</v>
      </c>
      <c r="W769" s="6">
        <v>0</v>
      </c>
      <c r="X769" s="6">
        <v>0</v>
      </c>
      <c r="Y769" s="6">
        <v>0</v>
      </c>
      <c r="Z769" s="6">
        <v>2</v>
      </c>
      <c r="AA769" s="6">
        <v>1</v>
      </c>
      <c r="AB769" s="6">
        <v>0</v>
      </c>
      <c r="AC769" s="6">
        <v>0</v>
      </c>
      <c r="AD769" s="6">
        <v>0</v>
      </c>
      <c r="AE769" s="6">
        <v>0</v>
      </c>
      <c r="AF769" s="6">
        <v>0</v>
      </c>
      <c r="AG769" s="6">
        <v>0</v>
      </c>
      <c r="AH769" s="6">
        <v>0</v>
      </c>
      <c r="AI769" s="6">
        <v>0</v>
      </c>
      <c r="AJ769" s="6">
        <v>0</v>
      </c>
      <c r="AK769" s="6">
        <v>0</v>
      </c>
      <c r="AL769" s="6">
        <v>0</v>
      </c>
      <c r="AM769" s="6">
        <f t="shared" si="428"/>
        <v>0</v>
      </c>
      <c r="AN769" s="8">
        <f t="shared" si="424"/>
        <v>0</v>
      </c>
      <c r="AO769" s="8">
        <f t="shared" si="423"/>
        <v>3</v>
      </c>
    </row>
    <row r="770" spans="1:41" ht="12.75" customHeight="1" x14ac:dyDescent="0.35">
      <c r="A770" s="6">
        <v>385</v>
      </c>
      <c r="B770" s="6">
        <v>731732</v>
      </c>
      <c r="C770" s="6" t="s">
        <v>583</v>
      </c>
      <c r="D770" s="6" t="s">
        <v>909</v>
      </c>
      <c r="E770" s="6" t="s">
        <v>1395</v>
      </c>
      <c r="F770" s="9">
        <v>42826</v>
      </c>
      <c r="G770" s="6">
        <v>3</v>
      </c>
      <c r="H770" s="6">
        <v>3</v>
      </c>
      <c r="I770" s="6">
        <v>731</v>
      </c>
      <c r="J770" s="6">
        <v>732</v>
      </c>
      <c r="K770" s="6">
        <v>3</v>
      </c>
      <c r="L770" s="6">
        <v>0</v>
      </c>
      <c r="M770" s="6">
        <v>1</v>
      </c>
      <c r="N770" s="6">
        <v>0</v>
      </c>
      <c r="O770" s="6">
        <v>2</v>
      </c>
      <c r="P770" s="6">
        <v>3</v>
      </c>
      <c r="Q770">
        <v>0</v>
      </c>
      <c r="R770" s="6">
        <v>0</v>
      </c>
      <c r="S770" s="6">
        <v>0</v>
      </c>
      <c r="T770" s="6">
        <v>0</v>
      </c>
      <c r="U770" s="6">
        <v>0</v>
      </c>
      <c r="V770" s="6">
        <v>0</v>
      </c>
      <c r="W770" s="6">
        <v>0</v>
      </c>
      <c r="X770" s="6">
        <v>0</v>
      </c>
      <c r="Y770" s="6">
        <v>0</v>
      </c>
      <c r="Z770" s="6">
        <v>0</v>
      </c>
      <c r="AA770" s="6">
        <v>0</v>
      </c>
      <c r="AB770" s="6">
        <v>0</v>
      </c>
      <c r="AC770" s="6">
        <v>0</v>
      </c>
      <c r="AD770" s="6">
        <v>0</v>
      </c>
      <c r="AE770" s="6">
        <v>0</v>
      </c>
      <c r="AF770" s="6">
        <v>3</v>
      </c>
      <c r="AG770" s="6">
        <v>0</v>
      </c>
      <c r="AH770" s="6">
        <v>0.1</v>
      </c>
      <c r="AI770" s="6">
        <v>2</v>
      </c>
      <c r="AJ770" s="6">
        <v>0</v>
      </c>
      <c r="AK770" s="6">
        <v>0</v>
      </c>
      <c r="AL770" s="6">
        <v>0</v>
      </c>
      <c r="AM770" s="6">
        <v>0</v>
      </c>
      <c r="AN770" s="8">
        <f t="shared" si="424"/>
        <v>0</v>
      </c>
      <c r="AO770" s="8">
        <f t="shared" si="423"/>
        <v>2</v>
      </c>
    </row>
    <row r="771" spans="1:41" ht="12.75" customHeight="1" x14ac:dyDescent="0.35">
      <c r="A771" s="6">
        <v>385</v>
      </c>
      <c r="B771" s="6">
        <v>731732</v>
      </c>
      <c r="C771" s="6" t="s">
        <v>583</v>
      </c>
      <c r="D771" s="6" t="s">
        <v>909</v>
      </c>
      <c r="F771" s="9">
        <v>42827</v>
      </c>
      <c r="G771">
        <v>0</v>
      </c>
      <c r="H771">
        <v>0</v>
      </c>
      <c r="I771">
        <v>732</v>
      </c>
      <c r="J771">
        <v>731</v>
      </c>
      <c r="K771">
        <v>0</v>
      </c>
      <c r="L771">
        <v>0</v>
      </c>
      <c r="M771">
        <v>0</v>
      </c>
      <c r="N771">
        <v>0</v>
      </c>
      <c r="O771">
        <v>0</v>
      </c>
      <c r="P771">
        <v>0</v>
      </c>
      <c r="Q771">
        <v>0</v>
      </c>
      <c r="R771" s="6">
        <v>6</v>
      </c>
      <c r="S771" s="6">
        <v>5</v>
      </c>
      <c r="T771" s="6">
        <v>2</v>
      </c>
      <c r="U771" s="6">
        <v>0</v>
      </c>
      <c r="V771" s="6">
        <v>0</v>
      </c>
      <c r="W771" s="6">
        <v>0</v>
      </c>
      <c r="X771" s="6">
        <v>0</v>
      </c>
      <c r="Y771" s="6">
        <v>0</v>
      </c>
      <c r="Z771" s="6">
        <v>0</v>
      </c>
      <c r="AA771" s="6">
        <v>0</v>
      </c>
      <c r="AB771" s="6">
        <v>0</v>
      </c>
      <c r="AC771" s="6">
        <v>0</v>
      </c>
      <c r="AD771" s="6">
        <v>0</v>
      </c>
      <c r="AE771" s="6">
        <v>0</v>
      </c>
      <c r="AF771" s="6">
        <v>3</v>
      </c>
      <c r="AG771" s="6">
        <v>0</v>
      </c>
      <c r="AH771" s="6">
        <v>0</v>
      </c>
      <c r="AI771" s="6">
        <v>1</v>
      </c>
      <c r="AJ771" s="6">
        <v>0</v>
      </c>
      <c r="AK771" s="6">
        <v>0</v>
      </c>
      <c r="AL771" s="6">
        <v>0</v>
      </c>
      <c r="AM771" s="6">
        <v>0</v>
      </c>
      <c r="AN771" s="8">
        <f t="shared" si="424"/>
        <v>0</v>
      </c>
      <c r="AO771" s="8">
        <f t="shared" ref="AO771:AO834" si="475">SUM($T771+$AA771+$AI771)</f>
        <v>3</v>
      </c>
    </row>
    <row r="772" spans="1:41" ht="12.75" customHeight="1" x14ac:dyDescent="0.35">
      <c r="A772" s="6">
        <v>386</v>
      </c>
      <c r="B772">
        <v>731732</v>
      </c>
      <c r="C772" s="6" t="s">
        <v>583</v>
      </c>
      <c r="D772" s="6" t="s">
        <v>909</v>
      </c>
      <c r="E772" s="6" t="s">
        <v>1396</v>
      </c>
      <c r="F772" s="9">
        <v>42915</v>
      </c>
      <c r="G772" s="6">
        <v>3</v>
      </c>
      <c r="H772" s="6">
        <v>1</v>
      </c>
      <c r="I772" s="6">
        <v>731</v>
      </c>
      <c r="J772" s="6">
        <v>732</v>
      </c>
      <c r="K772" s="6">
        <v>1</v>
      </c>
      <c r="L772" s="6">
        <v>0</v>
      </c>
      <c r="M772" s="6">
        <v>1</v>
      </c>
      <c r="N772" s="6">
        <v>0</v>
      </c>
      <c r="O772" s="6">
        <v>1</v>
      </c>
      <c r="P772" s="6">
        <v>4</v>
      </c>
      <c r="Q772">
        <v>0</v>
      </c>
      <c r="R772" s="6">
        <v>6</v>
      </c>
      <c r="S772" s="6">
        <v>0</v>
      </c>
      <c r="T772" s="6">
        <v>1</v>
      </c>
      <c r="U772" s="6">
        <v>0</v>
      </c>
      <c r="V772" s="6">
        <v>0</v>
      </c>
      <c r="W772" s="6">
        <v>0</v>
      </c>
      <c r="X772" s="6">
        <v>0</v>
      </c>
      <c r="Y772" s="6">
        <v>0</v>
      </c>
      <c r="Z772" s="6">
        <v>0</v>
      </c>
      <c r="AA772" s="6">
        <v>0</v>
      </c>
      <c r="AB772" s="6">
        <v>0</v>
      </c>
      <c r="AC772" s="6">
        <v>0</v>
      </c>
      <c r="AD772" s="6">
        <v>0</v>
      </c>
      <c r="AE772" s="6">
        <v>0</v>
      </c>
      <c r="AF772" s="6">
        <v>0</v>
      </c>
      <c r="AG772" s="6">
        <v>0</v>
      </c>
      <c r="AH772" s="6">
        <v>0.1</v>
      </c>
      <c r="AI772" s="6">
        <v>1</v>
      </c>
      <c r="AJ772" s="6">
        <v>0</v>
      </c>
      <c r="AK772" s="6">
        <v>0</v>
      </c>
      <c r="AL772" s="6">
        <v>0</v>
      </c>
      <c r="AM772" s="6">
        <v>0</v>
      </c>
      <c r="AN772" s="8">
        <f t="shared" ref="AN772:AN835" si="476">SUM($W772,$AE772,$AM772)</f>
        <v>0</v>
      </c>
      <c r="AO772" s="8">
        <f t="shared" si="475"/>
        <v>2</v>
      </c>
    </row>
    <row r="773" spans="1:41" ht="12.75" customHeight="1" x14ac:dyDescent="0.35">
      <c r="A773" s="6">
        <v>386</v>
      </c>
      <c r="B773" s="6">
        <v>731732</v>
      </c>
      <c r="C773" s="6" t="s">
        <v>583</v>
      </c>
      <c r="D773" s="6" t="s">
        <v>909</v>
      </c>
      <c r="F773" s="9">
        <v>42916</v>
      </c>
      <c r="G773">
        <v>0</v>
      </c>
      <c r="H773">
        <v>0</v>
      </c>
      <c r="I773">
        <v>732</v>
      </c>
      <c r="J773">
        <v>731</v>
      </c>
      <c r="K773">
        <v>0</v>
      </c>
      <c r="L773">
        <v>0</v>
      </c>
      <c r="M773">
        <v>0</v>
      </c>
      <c r="N773">
        <v>0</v>
      </c>
      <c r="O773">
        <v>0</v>
      </c>
      <c r="P773">
        <v>0</v>
      </c>
      <c r="Q773">
        <v>0</v>
      </c>
      <c r="R773" s="6">
        <v>0</v>
      </c>
      <c r="S773" s="6">
        <v>5</v>
      </c>
      <c r="T773" s="6">
        <v>1</v>
      </c>
      <c r="U773" s="6">
        <v>0</v>
      </c>
      <c r="V773" s="6">
        <v>0</v>
      </c>
      <c r="W773" s="6">
        <v>0</v>
      </c>
      <c r="X773" s="6">
        <v>0</v>
      </c>
      <c r="Y773" s="6">
        <v>4.2</v>
      </c>
      <c r="Z773" s="6">
        <v>2</v>
      </c>
      <c r="AA773" s="6">
        <v>2</v>
      </c>
      <c r="AB773" s="6">
        <v>0</v>
      </c>
      <c r="AC773" s="6">
        <v>0</v>
      </c>
      <c r="AD773" s="6">
        <v>0</v>
      </c>
      <c r="AE773" s="6">
        <v>0</v>
      </c>
      <c r="AF773" s="6">
        <v>0</v>
      </c>
      <c r="AG773" s="6">
        <v>2.8</v>
      </c>
      <c r="AH773" s="6">
        <v>0</v>
      </c>
      <c r="AI773" s="6">
        <v>1</v>
      </c>
      <c r="AJ773" s="6">
        <v>0</v>
      </c>
      <c r="AK773" s="6">
        <v>0</v>
      </c>
      <c r="AL773" s="6">
        <v>0</v>
      </c>
      <c r="AM773" s="6">
        <v>0</v>
      </c>
      <c r="AN773" s="8">
        <f t="shared" si="476"/>
        <v>0</v>
      </c>
      <c r="AO773" s="8">
        <f t="shared" si="475"/>
        <v>4</v>
      </c>
    </row>
    <row r="774" spans="1:41" ht="12.75" customHeight="1" x14ac:dyDescent="0.35">
      <c r="A774" s="6">
        <v>387</v>
      </c>
      <c r="B774">
        <v>731732</v>
      </c>
      <c r="C774" s="6" t="s">
        <v>583</v>
      </c>
      <c r="D774" s="6" t="s">
        <v>909</v>
      </c>
      <c r="E774" s="6" t="s">
        <v>1398</v>
      </c>
      <c r="F774" s="9">
        <v>42917</v>
      </c>
      <c r="G774" s="6">
        <v>4.2</v>
      </c>
      <c r="H774" s="6">
        <v>1</v>
      </c>
      <c r="I774" s="6">
        <v>731</v>
      </c>
      <c r="J774" s="6">
        <v>732</v>
      </c>
      <c r="K774" s="6">
        <v>1</v>
      </c>
      <c r="L774" s="6">
        <v>0</v>
      </c>
      <c r="M774" s="6">
        <v>1</v>
      </c>
      <c r="N774" s="6">
        <v>0</v>
      </c>
      <c r="O774" s="6">
        <v>1</v>
      </c>
      <c r="P774" s="6">
        <v>4</v>
      </c>
      <c r="Q774">
        <v>0</v>
      </c>
      <c r="R774" s="6">
        <v>6</v>
      </c>
      <c r="S774" s="6">
        <v>0</v>
      </c>
      <c r="T774" s="6">
        <v>1</v>
      </c>
      <c r="U774" s="6">
        <v>0</v>
      </c>
      <c r="V774" s="6">
        <v>0</v>
      </c>
      <c r="W774" s="6">
        <v>0</v>
      </c>
      <c r="X774" s="6">
        <v>0</v>
      </c>
      <c r="Y774" s="6">
        <v>0</v>
      </c>
      <c r="Z774" s="6">
        <v>0</v>
      </c>
      <c r="AA774" s="6">
        <v>0</v>
      </c>
      <c r="AB774" s="6">
        <v>0</v>
      </c>
      <c r="AC774" s="6">
        <v>0</v>
      </c>
      <c r="AD774" s="6">
        <v>0</v>
      </c>
      <c r="AE774" s="6">
        <v>0</v>
      </c>
      <c r="AF774" s="6">
        <v>0</v>
      </c>
      <c r="AG774" s="6">
        <v>0</v>
      </c>
      <c r="AH774" s="6">
        <v>0.1</v>
      </c>
      <c r="AI774" s="6">
        <v>1</v>
      </c>
      <c r="AJ774" s="6">
        <v>0</v>
      </c>
      <c r="AK774" s="6">
        <v>0</v>
      </c>
      <c r="AL774" s="6">
        <v>0</v>
      </c>
      <c r="AM774" s="6">
        <v>0</v>
      </c>
      <c r="AN774" s="8">
        <f t="shared" si="476"/>
        <v>0</v>
      </c>
      <c r="AO774" s="8">
        <f t="shared" si="475"/>
        <v>2</v>
      </c>
    </row>
    <row r="775" spans="1:41" ht="12.75" customHeight="1" x14ac:dyDescent="0.35">
      <c r="A775" s="6">
        <v>387</v>
      </c>
      <c r="B775" s="6">
        <v>731732</v>
      </c>
      <c r="C775" s="6" t="s">
        <v>583</v>
      </c>
      <c r="D775" s="6" t="s">
        <v>909</v>
      </c>
      <c r="F775" s="9">
        <v>42918</v>
      </c>
      <c r="G775">
        <v>0</v>
      </c>
      <c r="H775">
        <v>0</v>
      </c>
      <c r="I775">
        <v>732</v>
      </c>
      <c r="J775">
        <v>731</v>
      </c>
      <c r="K775">
        <v>0</v>
      </c>
      <c r="L775">
        <v>0</v>
      </c>
      <c r="M775">
        <v>0</v>
      </c>
      <c r="N775">
        <v>0</v>
      </c>
      <c r="O775">
        <v>0</v>
      </c>
      <c r="P775">
        <v>0</v>
      </c>
      <c r="Q775">
        <v>0</v>
      </c>
      <c r="R775" s="6">
        <v>0</v>
      </c>
      <c r="S775" s="6">
        <v>5</v>
      </c>
      <c r="T775" s="6">
        <v>1</v>
      </c>
      <c r="U775" s="6">
        <v>0</v>
      </c>
      <c r="V775" s="6">
        <v>0</v>
      </c>
      <c r="W775" s="6">
        <v>0</v>
      </c>
      <c r="X775" s="6">
        <v>0</v>
      </c>
      <c r="Y775" s="6">
        <v>4.2</v>
      </c>
      <c r="Z775" s="6">
        <v>2</v>
      </c>
      <c r="AA775" s="6">
        <v>2</v>
      </c>
      <c r="AB775" s="6">
        <v>0</v>
      </c>
      <c r="AC775" s="6">
        <v>0</v>
      </c>
      <c r="AD775" s="6">
        <v>0</v>
      </c>
      <c r="AE775" s="6">
        <v>0</v>
      </c>
      <c r="AF775" s="6">
        <v>0</v>
      </c>
      <c r="AG775" s="6">
        <v>2.8</v>
      </c>
      <c r="AH775" s="6">
        <v>0</v>
      </c>
      <c r="AI775" s="6">
        <v>1</v>
      </c>
      <c r="AJ775" s="6">
        <v>0</v>
      </c>
      <c r="AK775" s="6">
        <v>0</v>
      </c>
      <c r="AL775" s="6">
        <v>0</v>
      </c>
      <c r="AM775" s="6">
        <v>0</v>
      </c>
      <c r="AN775" s="8">
        <f t="shared" si="476"/>
        <v>0</v>
      </c>
      <c r="AO775" s="8">
        <f t="shared" si="475"/>
        <v>4</v>
      </c>
    </row>
    <row r="776" spans="1:41" ht="12.75" customHeight="1" x14ac:dyDescent="0.35">
      <c r="A776" s="6">
        <v>388</v>
      </c>
      <c r="B776" s="6">
        <v>731732</v>
      </c>
      <c r="C776" s="6" t="s">
        <v>583</v>
      </c>
      <c r="D776" s="6" t="s">
        <v>909</v>
      </c>
      <c r="E776" s="6" t="s">
        <v>1399</v>
      </c>
      <c r="F776" s="9">
        <v>43221</v>
      </c>
      <c r="G776" s="6">
        <v>3</v>
      </c>
      <c r="H776" s="6">
        <v>1</v>
      </c>
      <c r="I776" s="6">
        <v>731</v>
      </c>
      <c r="J776" s="6">
        <v>732</v>
      </c>
      <c r="K776" s="6">
        <v>2</v>
      </c>
      <c r="L776" s="6">
        <v>0</v>
      </c>
      <c r="M776" s="6">
        <v>1</v>
      </c>
      <c r="N776" s="6">
        <v>0</v>
      </c>
      <c r="O776" s="6">
        <v>1</v>
      </c>
      <c r="P776" s="6">
        <v>2</v>
      </c>
      <c r="Q776">
        <v>0</v>
      </c>
      <c r="R776" s="6">
        <v>6</v>
      </c>
      <c r="S776" s="6">
        <v>5</v>
      </c>
      <c r="T776" s="6">
        <v>2</v>
      </c>
      <c r="U776" s="6">
        <v>17</v>
      </c>
      <c r="V776" s="6">
        <v>18</v>
      </c>
      <c r="W776" s="6">
        <v>2</v>
      </c>
      <c r="X776" s="6">
        <v>0</v>
      </c>
      <c r="Y776" s="6">
        <v>0</v>
      </c>
      <c r="Z776" s="6">
        <v>0</v>
      </c>
      <c r="AA776" s="6">
        <v>0</v>
      </c>
      <c r="AB776" s="6">
        <v>0</v>
      </c>
      <c r="AC776" s="6">
        <v>0</v>
      </c>
      <c r="AD776" s="6">
        <v>0</v>
      </c>
      <c r="AE776" s="6">
        <v>0</v>
      </c>
      <c r="AF776" s="6">
        <v>0</v>
      </c>
      <c r="AG776" s="6">
        <v>0</v>
      </c>
      <c r="AH776" s="6">
        <v>0</v>
      </c>
      <c r="AI776" s="6">
        <v>0</v>
      </c>
      <c r="AJ776" s="6">
        <v>0</v>
      </c>
      <c r="AK776" s="6">
        <v>0</v>
      </c>
      <c r="AL776" s="6">
        <v>0</v>
      </c>
      <c r="AM776" s="6">
        <v>0</v>
      </c>
      <c r="AN776" s="8">
        <f t="shared" si="476"/>
        <v>2</v>
      </c>
      <c r="AO776" s="8">
        <f t="shared" si="475"/>
        <v>2</v>
      </c>
    </row>
    <row r="777" spans="1:41" ht="12.75" customHeight="1" x14ac:dyDescent="0.35">
      <c r="A777" s="6">
        <v>388</v>
      </c>
      <c r="B777">
        <v>731732</v>
      </c>
      <c r="C777" s="6" t="s">
        <v>583</v>
      </c>
      <c r="D777" s="6" t="s">
        <v>909</v>
      </c>
      <c r="F777" s="9">
        <v>43222</v>
      </c>
      <c r="G777">
        <v>0</v>
      </c>
      <c r="H777">
        <v>0</v>
      </c>
      <c r="I777">
        <v>732</v>
      </c>
      <c r="J777">
        <v>731</v>
      </c>
      <c r="K777">
        <v>0</v>
      </c>
      <c r="L777">
        <v>0</v>
      </c>
      <c r="M777">
        <v>0</v>
      </c>
      <c r="N777">
        <v>0</v>
      </c>
      <c r="O777">
        <v>0</v>
      </c>
      <c r="P777">
        <v>0</v>
      </c>
      <c r="Q777">
        <v>0</v>
      </c>
      <c r="R777" s="6">
        <v>0</v>
      </c>
      <c r="S777" s="6">
        <v>5</v>
      </c>
      <c r="T777" s="6">
        <v>1</v>
      </c>
      <c r="U777" s="6">
        <v>17</v>
      </c>
      <c r="V777" s="6">
        <v>18</v>
      </c>
      <c r="W777" s="6">
        <v>2</v>
      </c>
      <c r="X777" s="6">
        <v>0</v>
      </c>
      <c r="Y777" s="6">
        <v>0</v>
      </c>
      <c r="Z777" s="6">
        <v>0</v>
      </c>
      <c r="AA777" s="6">
        <v>0</v>
      </c>
      <c r="AB777" s="6">
        <v>0</v>
      </c>
      <c r="AC777" s="6">
        <v>0</v>
      </c>
      <c r="AD777" s="6">
        <v>0</v>
      </c>
      <c r="AE777" s="6">
        <v>0</v>
      </c>
      <c r="AF777" s="6">
        <v>0</v>
      </c>
      <c r="AG777" s="6">
        <v>0</v>
      </c>
      <c r="AH777" s="6">
        <v>0</v>
      </c>
      <c r="AI777" s="6">
        <v>0</v>
      </c>
      <c r="AJ777" s="6">
        <v>0</v>
      </c>
      <c r="AK777" s="6">
        <v>0</v>
      </c>
      <c r="AL777" s="6">
        <v>0</v>
      </c>
      <c r="AM777" s="6">
        <v>0</v>
      </c>
      <c r="AN777" s="8">
        <f t="shared" si="476"/>
        <v>2</v>
      </c>
      <c r="AO777" s="8">
        <f t="shared" si="475"/>
        <v>1</v>
      </c>
    </row>
    <row r="778" spans="1:41" ht="12.75" customHeight="1" x14ac:dyDescent="0.35">
      <c r="A778" s="6">
        <v>389</v>
      </c>
      <c r="B778" s="6">
        <v>731732</v>
      </c>
      <c r="C778" s="6" t="s">
        <v>583</v>
      </c>
      <c r="D778" s="6" t="s">
        <v>909</v>
      </c>
      <c r="E778" s="6" t="s">
        <v>1403</v>
      </c>
      <c r="F778" s="9">
        <v>43252</v>
      </c>
      <c r="G778" s="6">
        <v>4.2</v>
      </c>
      <c r="H778" s="6">
        <v>1</v>
      </c>
      <c r="I778" s="6">
        <v>731</v>
      </c>
      <c r="J778" s="6">
        <v>732</v>
      </c>
      <c r="K778" s="6">
        <v>1</v>
      </c>
      <c r="L778" s="6">
        <v>0</v>
      </c>
      <c r="M778" s="6">
        <v>1</v>
      </c>
      <c r="N778" s="6">
        <v>0</v>
      </c>
      <c r="O778" s="6">
        <v>1</v>
      </c>
      <c r="P778" s="6">
        <v>4</v>
      </c>
      <c r="Q778">
        <v>0</v>
      </c>
      <c r="R778" s="6">
        <v>6</v>
      </c>
      <c r="S778" s="6">
        <v>0</v>
      </c>
      <c r="T778" s="6">
        <v>1</v>
      </c>
      <c r="U778" s="6">
        <v>17</v>
      </c>
      <c r="V778" s="6">
        <v>18</v>
      </c>
      <c r="W778" s="6">
        <v>2</v>
      </c>
      <c r="X778" s="6">
        <v>0</v>
      </c>
      <c r="Y778" s="6">
        <v>0</v>
      </c>
      <c r="Z778" s="6">
        <v>0</v>
      </c>
      <c r="AA778" s="6">
        <v>0</v>
      </c>
      <c r="AB778" s="6">
        <v>0</v>
      </c>
      <c r="AC778" s="6">
        <v>0</v>
      </c>
      <c r="AD778" s="6">
        <v>0</v>
      </c>
      <c r="AE778" s="6">
        <v>0</v>
      </c>
      <c r="AF778" s="6">
        <v>0</v>
      </c>
      <c r="AG778" s="6">
        <v>0</v>
      </c>
      <c r="AH778" s="6">
        <v>0.1</v>
      </c>
      <c r="AI778" s="6">
        <v>1</v>
      </c>
      <c r="AJ778" s="6">
        <v>0</v>
      </c>
      <c r="AK778" s="6">
        <v>0</v>
      </c>
      <c r="AL778" s="6">
        <v>0</v>
      </c>
      <c r="AM778" s="6">
        <v>0</v>
      </c>
      <c r="AN778" s="8">
        <f t="shared" si="476"/>
        <v>2</v>
      </c>
      <c r="AO778" s="8">
        <f t="shared" si="475"/>
        <v>2</v>
      </c>
    </row>
    <row r="779" spans="1:41" ht="12.75" customHeight="1" x14ac:dyDescent="0.35">
      <c r="A779" s="6">
        <v>389</v>
      </c>
      <c r="B779">
        <v>731732</v>
      </c>
      <c r="C779" s="6" t="s">
        <v>583</v>
      </c>
      <c r="D779" s="6" t="s">
        <v>909</v>
      </c>
      <c r="F779" s="9">
        <v>43253</v>
      </c>
      <c r="G779">
        <v>0</v>
      </c>
      <c r="H779">
        <v>0</v>
      </c>
      <c r="I779">
        <v>732</v>
      </c>
      <c r="J779">
        <v>731</v>
      </c>
      <c r="K779">
        <v>0</v>
      </c>
      <c r="L779">
        <v>0</v>
      </c>
      <c r="M779">
        <v>0</v>
      </c>
      <c r="N779">
        <v>0</v>
      </c>
      <c r="O779">
        <v>0</v>
      </c>
      <c r="P779">
        <v>0</v>
      </c>
      <c r="Q779">
        <v>0</v>
      </c>
      <c r="R779" s="6">
        <v>0</v>
      </c>
      <c r="S779" s="6">
        <v>5</v>
      </c>
      <c r="T779" s="6">
        <v>1</v>
      </c>
      <c r="U779" s="6">
        <v>17</v>
      </c>
      <c r="V779" s="6">
        <v>18</v>
      </c>
      <c r="W779" s="6">
        <v>2</v>
      </c>
      <c r="X779" s="6">
        <v>0</v>
      </c>
      <c r="Y779" s="6">
        <v>0</v>
      </c>
      <c r="Z779" s="6">
        <v>0</v>
      </c>
      <c r="AA779" s="6">
        <v>0</v>
      </c>
      <c r="AB779" s="6">
        <v>0</v>
      </c>
      <c r="AC779" s="6">
        <v>0</v>
      </c>
      <c r="AD779" s="6">
        <v>0</v>
      </c>
      <c r="AE779" s="6">
        <v>0</v>
      </c>
      <c r="AF779" s="6">
        <v>0</v>
      </c>
      <c r="AG779" s="6">
        <v>0</v>
      </c>
      <c r="AH779" s="6">
        <v>0</v>
      </c>
      <c r="AI779" s="6">
        <v>0</v>
      </c>
      <c r="AJ779" s="6">
        <v>0</v>
      </c>
      <c r="AK779" s="6">
        <v>0</v>
      </c>
      <c r="AL779" s="6">
        <v>0</v>
      </c>
      <c r="AM779" s="6">
        <v>0</v>
      </c>
      <c r="AN779" s="8">
        <f t="shared" si="476"/>
        <v>2</v>
      </c>
      <c r="AO779" s="8">
        <f t="shared" si="475"/>
        <v>1</v>
      </c>
    </row>
    <row r="780" spans="1:41" ht="12.75" customHeight="1" x14ac:dyDescent="0.35">
      <c r="A780" s="6">
        <v>390</v>
      </c>
      <c r="B780" s="6">
        <v>731732</v>
      </c>
      <c r="C780" s="6" t="s">
        <v>583</v>
      </c>
      <c r="D780" s="6" t="s">
        <v>909</v>
      </c>
      <c r="E780" s="6" t="s">
        <v>1405</v>
      </c>
      <c r="F780" s="9">
        <v>43270</v>
      </c>
      <c r="G780" s="6">
        <v>3</v>
      </c>
      <c r="H780" s="6">
        <v>1</v>
      </c>
      <c r="I780" s="6">
        <v>731</v>
      </c>
      <c r="J780" s="6">
        <v>732</v>
      </c>
      <c r="K780" s="6">
        <v>1</v>
      </c>
      <c r="L780" s="6">
        <v>0</v>
      </c>
      <c r="M780" s="6">
        <v>1</v>
      </c>
      <c r="N780" s="6">
        <v>0</v>
      </c>
      <c r="O780" s="6">
        <v>1</v>
      </c>
      <c r="P780" s="6">
        <v>4</v>
      </c>
      <c r="Q780">
        <v>0</v>
      </c>
      <c r="R780" s="6">
        <v>6</v>
      </c>
      <c r="S780" s="6">
        <v>0</v>
      </c>
      <c r="T780" s="6">
        <v>1</v>
      </c>
      <c r="U780" s="6">
        <v>17</v>
      </c>
      <c r="V780" s="6">
        <v>18</v>
      </c>
      <c r="W780" s="6">
        <v>2</v>
      </c>
      <c r="X780" s="6">
        <v>0</v>
      </c>
      <c r="Y780" s="6">
        <v>0</v>
      </c>
      <c r="Z780" s="6">
        <v>0</v>
      </c>
      <c r="AA780" s="6">
        <v>0</v>
      </c>
      <c r="AB780" s="6">
        <v>0</v>
      </c>
      <c r="AC780" s="6">
        <v>0</v>
      </c>
      <c r="AD780" s="6">
        <v>0</v>
      </c>
      <c r="AE780" s="6">
        <v>0</v>
      </c>
      <c r="AF780" s="6">
        <v>0</v>
      </c>
      <c r="AG780" s="6">
        <v>0</v>
      </c>
      <c r="AH780" s="6">
        <v>0.1</v>
      </c>
      <c r="AI780" s="6">
        <v>1</v>
      </c>
      <c r="AJ780" s="6">
        <v>0</v>
      </c>
      <c r="AK780" s="6">
        <v>0</v>
      </c>
      <c r="AL780" s="6">
        <v>0</v>
      </c>
      <c r="AM780" s="6">
        <v>0</v>
      </c>
      <c r="AN780" s="8">
        <f t="shared" si="476"/>
        <v>2</v>
      </c>
      <c r="AO780" s="8">
        <f t="shared" si="475"/>
        <v>2</v>
      </c>
    </row>
    <row r="781" spans="1:41" ht="12.75" customHeight="1" x14ac:dyDescent="0.35">
      <c r="A781" s="6">
        <v>390</v>
      </c>
      <c r="B781" s="6">
        <v>731732</v>
      </c>
      <c r="C781" s="6" t="s">
        <v>583</v>
      </c>
      <c r="D781" s="6" t="s">
        <v>909</v>
      </c>
      <c r="F781" s="9">
        <v>43271</v>
      </c>
      <c r="G781">
        <v>0</v>
      </c>
      <c r="H781">
        <v>0</v>
      </c>
      <c r="I781">
        <v>732</v>
      </c>
      <c r="J781">
        <v>731</v>
      </c>
      <c r="K781">
        <v>0</v>
      </c>
      <c r="L781">
        <v>0</v>
      </c>
      <c r="M781">
        <v>0</v>
      </c>
      <c r="N781">
        <v>0</v>
      </c>
      <c r="O781">
        <v>0</v>
      </c>
      <c r="P781">
        <v>0</v>
      </c>
      <c r="Q781">
        <v>0</v>
      </c>
      <c r="R781" s="6">
        <v>0</v>
      </c>
      <c r="S781" s="6">
        <v>5</v>
      </c>
      <c r="T781" s="6">
        <v>1</v>
      </c>
      <c r="U781" s="6">
        <v>17</v>
      </c>
      <c r="V781" s="6">
        <v>18</v>
      </c>
      <c r="W781" s="6">
        <v>2</v>
      </c>
      <c r="X781" s="6">
        <v>0</v>
      </c>
      <c r="Y781" s="6">
        <v>0</v>
      </c>
      <c r="Z781" s="6">
        <v>0</v>
      </c>
      <c r="AA781" s="6">
        <v>0</v>
      </c>
      <c r="AB781" s="6">
        <v>0</v>
      </c>
      <c r="AC781" s="6">
        <v>0</v>
      </c>
      <c r="AD781" s="6">
        <v>0</v>
      </c>
      <c r="AE781" s="6">
        <v>0</v>
      </c>
      <c r="AF781" s="6">
        <v>0</v>
      </c>
      <c r="AG781" s="6">
        <v>0</v>
      </c>
      <c r="AH781" s="6">
        <v>0</v>
      </c>
      <c r="AI781" s="6">
        <v>0</v>
      </c>
      <c r="AJ781" s="6">
        <v>0</v>
      </c>
      <c r="AK781" s="6">
        <v>0</v>
      </c>
      <c r="AL781" s="6">
        <v>0</v>
      </c>
      <c r="AM781" s="6">
        <v>0</v>
      </c>
      <c r="AN781" s="8">
        <f t="shared" si="476"/>
        <v>2</v>
      </c>
      <c r="AO781" s="8">
        <f t="shared" si="475"/>
        <v>1</v>
      </c>
    </row>
    <row r="782" spans="1:41" ht="12.75" customHeight="1" x14ac:dyDescent="0.35">
      <c r="A782" s="6">
        <v>391</v>
      </c>
      <c r="B782">
        <v>731732</v>
      </c>
      <c r="C782" s="6" t="s">
        <v>583</v>
      </c>
      <c r="D782" s="6" t="s">
        <v>909</v>
      </c>
      <c r="E782" s="6" t="s">
        <v>1407</v>
      </c>
      <c r="F782" s="9">
        <v>43516</v>
      </c>
      <c r="G782" s="6">
        <v>3</v>
      </c>
      <c r="H782" s="6">
        <v>2</v>
      </c>
      <c r="I782" s="6">
        <v>731</v>
      </c>
      <c r="J782" s="6">
        <v>732</v>
      </c>
      <c r="K782" s="6">
        <v>2</v>
      </c>
      <c r="L782" s="6">
        <v>0</v>
      </c>
      <c r="M782" s="6">
        <v>1</v>
      </c>
      <c r="N782" s="6">
        <v>0</v>
      </c>
      <c r="O782" s="6">
        <v>1</v>
      </c>
      <c r="P782" s="6">
        <v>2</v>
      </c>
      <c r="Q782">
        <v>0</v>
      </c>
      <c r="R782" s="6">
        <v>6</v>
      </c>
      <c r="S782" s="6">
        <v>5</v>
      </c>
      <c r="T782" s="6">
        <v>2</v>
      </c>
      <c r="U782" s="6">
        <v>17</v>
      </c>
      <c r="V782" s="6">
        <v>0</v>
      </c>
      <c r="W782" s="6">
        <v>1</v>
      </c>
      <c r="X782" s="6">
        <v>0</v>
      </c>
      <c r="Y782" s="6">
        <v>0</v>
      </c>
      <c r="Z782" s="6">
        <v>0</v>
      </c>
      <c r="AA782" s="6">
        <v>0</v>
      </c>
      <c r="AB782" s="6">
        <v>0</v>
      </c>
      <c r="AC782" s="6">
        <v>0</v>
      </c>
      <c r="AD782" s="6">
        <v>0</v>
      </c>
      <c r="AE782" s="6">
        <v>0</v>
      </c>
      <c r="AF782" s="6">
        <v>0</v>
      </c>
      <c r="AG782" s="6">
        <v>0</v>
      </c>
      <c r="AH782" s="6">
        <v>0</v>
      </c>
      <c r="AI782" s="6">
        <v>0</v>
      </c>
      <c r="AJ782" s="6">
        <v>0</v>
      </c>
      <c r="AK782" s="6">
        <v>0</v>
      </c>
      <c r="AL782" s="6">
        <v>0</v>
      </c>
      <c r="AM782" s="6">
        <v>0</v>
      </c>
      <c r="AN782" s="8">
        <f t="shared" si="476"/>
        <v>1</v>
      </c>
      <c r="AO782" s="8">
        <f t="shared" si="475"/>
        <v>2</v>
      </c>
    </row>
    <row r="783" spans="1:41" ht="12.75" customHeight="1" x14ac:dyDescent="0.35">
      <c r="A783" s="6">
        <v>391</v>
      </c>
      <c r="B783" s="6">
        <v>731732</v>
      </c>
      <c r="C783" s="6" t="s">
        <v>583</v>
      </c>
      <c r="D783" s="6" t="s">
        <v>909</v>
      </c>
      <c r="F783" s="9">
        <v>43517</v>
      </c>
      <c r="G783">
        <v>0</v>
      </c>
      <c r="H783">
        <v>0</v>
      </c>
      <c r="I783">
        <v>732</v>
      </c>
      <c r="J783">
        <v>731</v>
      </c>
      <c r="K783">
        <v>0</v>
      </c>
      <c r="L783">
        <v>0</v>
      </c>
      <c r="M783">
        <v>0</v>
      </c>
      <c r="N783">
        <v>0</v>
      </c>
      <c r="O783">
        <v>0</v>
      </c>
      <c r="P783">
        <v>0</v>
      </c>
      <c r="Q783">
        <v>0</v>
      </c>
      <c r="R783" s="6">
        <v>6</v>
      </c>
      <c r="S783" s="6">
        <v>5</v>
      </c>
      <c r="T783" s="6">
        <v>2</v>
      </c>
      <c r="U783" s="6">
        <v>17</v>
      </c>
      <c r="V783" s="6">
        <v>18</v>
      </c>
      <c r="W783" s="6">
        <v>2</v>
      </c>
      <c r="X783" s="6">
        <v>0</v>
      </c>
      <c r="Y783" s="6">
        <v>0</v>
      </c>
      <c r="Z783" s="6">
        <v>2</v>
      </c>
      <c r="AA783" s="6">
        <v>0</v>
      </c>
      <c r="AB783" s="6">
        <v>0</v>
      </c>
      <c r="AC783" s="6">
        <v>0</v>
      </c>
      <c r="AD783" s="6">
        <v>0</v>
      </c>
      <c r="AE783" s="6">
        <v>0</v>
      </c>
      <c r="AF783" s="6">
        <v>0</v>
      </c>
      <c r="AG783" s="6">
        <v>0</v>
      </c>
      <c r="AH783" s="6">
        <v>0</v>
      </c>
      <c r="AI783" s="6">
        <v>0</v>
      </c>
      <c r="AJ783" s="6">
        <v>0</v>
      </c>
      <c r="AK783" s="6">
        <v>0</v>
      </c>
      <c r="AL783" s="6">
        <v>0</v>
      </c>
      <c r="AM783" s="6">
        <v>0</v>
      </c>
      <c r="AN783" s="8">
        <f t="shared" si="476"/>
        <v>2</v>
      </c>
      <c r="AO783" s="8">
        <f t="shared" si="475"/>
        <v>2</v>
      </c>
    </row>
    <row r="784" spans="1:41" ht="12.75" customHeight="1" x14ac:dyDescent="0.35">
      <c r="A784" s="6">
        <v>392</v>
      </c>
      <c r="B784">
        <v>731732</v>
      </c>
      <c r="C784" s="6" t="s">
        <v>583</v>
      </c>
      <c r="D784" s="6" t="s">
        <v>909</v>
      </c>
      <c r="E784" s="6" t="s">
        <v>1410</v>
      </c>
      <c r="F784" s="9">
        <v>43525</v>
      </c>
      <c r="G784" s="6">
        <v>4.2</v>
      </c>
      <c r="H784" s="6">
        <v>1</v>
      </c>
      <c r="I784" s="6">
        <v>731</v>
      </c>
      <c r="J784" s="6">
        <v>732</v>
      </c>
      <c r="K784" s="6">
        <v>1</v>
      </c>
      <c r="L784" s="6">
        <v>0</v>
      </c>
      <c r="M784" s="6">
        <v>1</v>
      </c>
      <c r="N784" s="6">
        <v>0</v>
      </c>
      <c r="O784" s="6">
        <v>1</v>
      </c>
      <c r="P784" s="6">
        <v>4</v>
      </c>
      <c r="Q784">
        <v>0</v>
      </c>
      <c r="R784" s="6">
        <v>6</v>
      </c>
      <c r="S784" s="6">
        <v>5</v>
      </c>
      <c r="T784" s="6">
        <v>2</v>
      </c>
      <c r="U784" s="6">
        <v>17</v>
      </c>
      <c r="V784" s="6">
        <v>0</v>
      </c>
      <c r="W784" s="6">
        <v>1</v>
      </c>
      <c r="X784" s="6">
        <v>0</v>
      </c>
      <c r="Y784" s="6">
        <v>0</v>
      </c>
      <c r="Z784" s="6">
        <v>0</v>
      </c>
      <c r="AA784" s="6">
        <v>0</v>
      </c>
      <c r="AB784" s="6">
        <v>0</v>
      </c>
      <c r="AC784" s="6">
        <v>0</v>
      </c>
      <c r="AD784" s="6">
        <v>0</v>
      </c>
      <c r="AE784" s="6">
        <v>0</v>
      </c>
      <c r="AF784" s="6">
        <v>0</v>
      </c>
      <c r="AG784" s="6">
        <v>0</v>
      </c>
      <c r="AH784" s="6">
        <v>0</v>
      </c>
      <c r="AI784" s="6">
        <v>0</v>
      </c>
      <c r="AJ784" s="6">
        <v>0</v>
      </c>
      <c r="AK784" s="6">
        <v>0</v>
      </c>
      <c r="AL784" s="6">
        <v>0</v>
      </c>
      <c r="AM784" s="6">
        <v>0</v>
      </c>
      <c r="AN784" s="8">
        <f t="shared" si="476"/>
        <v>1</v>
      </c>
      <c r="AO784" s="8">
        <f t="shared" si="475"/>
        <v>2</v>
      </c>
    </row>
    <row r="785" spans="1:41" ht="12.75" customHeight="1" x14ac:dyDescent="0.35">
      <c r="A785" s="6">
        <v>392</v>
      </c>
      <c r="B785" s="6">
        <v>731732</v>
      </c>
      <c r="C785" s="6" t="s">
        <v>583</v>
      </c>
      <c r="D785" s="6" t="s">
        <v>909</v>
      </c>
      <c r="F785" s="9">
        <v>43526</v>
      </c>
      <c r="G785">
        <v>0</v>
      </c>
      <c r="H785">
        <v>0</v>
      </c>
      <c r="I785">
        <v>732</v>
      </c>
      <c r="J785">
        <v>731</v>
      </c>
      <c r="K785">
        <v>0</v>
      </c>
      <c r="L785">
        <v>0</v>
      </c>
      <c r="M785">
        <v>0</v>
      </c>
      <c r="N785">
        <v>0</v>
      </c>
      <c r="O785">
        <v>0</v>
      </c>
      <c r="P785">
        <v>0</v>
      </c>
      <c r="Q785">
        <v>0</v>
      </c>
      <c r="R785" s="6">
        <v>6</v>
      </c>
      <c r="S785" s="6">
        <v>5</v>
      </c>
      <c r="T785" s="6">
        <v>2</v>
      </c>
      <c r="U785" s="6">
        <v>17</v>
      </c>
      <c r="V785" s="6">
        <v>18</v>
      </c>
      <c r="W785" s="6">
        <v>2</v>
      </c>
      <c r="X785" s="6">
        <v>0</v>
      </c>
      <c r="Y785" s="6">
        <v>0</v>
      </c>
      <c r="Z785" s="6">
        <v>2</v>
      </c>
      <c r="AA785" s="6">
        <v>0</v>
      </c>
      <c r="AB785" s="6">
        <v>0</v>
      </c>
      <c r="AC785" s="6">
        <v>0</v>
      </c>
      <c r="AD785" s="6">
        <v>0</v>
      </c>
      <c r="AE785" s="6">
        <v>0</v>
      </c>
      <c r="AF785" s="6">
        <v>0</v>
      </c>
      <c r="AG785" s="6">
        <v>0</v>
      </c>
      <c r="AH785" s="6">
        <v>0</v>
      </c>
      <c r="AI785" s="6">
        <v>0</v>
      </c>
      <c r="AJ785" s="6">
        <v>0</v>
      </c>
      <c r="AK785" s="6">
        <v>0</v>
      </c>
      <c r="AL785" s="6">
        <v>0</v>
      </c>
      <c r="AM785" s="6">
        <v>0</v>
      </c>
      <c r="AN785" s="8">
        <f t="shared" si="476"/>
        <v>2</v>
      </c>
      <c r="AO785" s="8">
        <f t="shared" si="475"/>
        <v>2</v>
      </c>
    </row>
    <row r="786" spans="1:41" ht="12.75" customHeight="1" x14ac:dyDescent="0.35">
      <c r="A786" s="6">
        <v>393</v>
      </c>
      <c r="B786" s="6">
        <v>731732</v>
      </c>
      <c r="C786" s="6" t="s">
        <v>583</v>
      </c>
      <c r="D786" s="6" t="s">
        <v>909</v>
      </c>
      <c r="E786" s="6" t="s">
        <v>1412</v>
      </c>
      <c r="F786" s="9">
        <v>43553</v>
      </c>
      <c r="G786" s="6">
        <v>3</v>
      </c>
      <c r="H786" s="6">
        <v>1</v>
      </c>
      <c r="I786" s="6">
        <v>731</v>
      </c>
      <c r="J786" s="6">
        <v>732</v>
      </c>
      <c r="K786" s="6">
        <v>1</v>
      </c>
      <c r="L786" s="6">
        <v>0</v>
      </c>
      <c r="M786" s="6">
        <v>1</v>
      </c>
      <c r="N786" s="6">
        <v>0</v>
      </c>
      <c r="O786" s="6">
        <v>1</v>
      </c>
      <c r="P786" s="6">
        <v>4</v>
      </c>
      <c r="Q786">
        <v>0</v>
      </c>
      <c r="R786" s="6">
        <v>6</v>
      </c>
      <c r="S786" s="6">
        <v>5</v>
      </c>
      <c r="T786" s="6">
        <v>2</v>
      </c>
      <c r="U786" s="6">
        <v>17</v>
      </c>
      <c r="V786" s="6">
        <v>0</v>
      </c>
      <c r="W786" s="6">
        <v>1</v>
      </c>
      <c r="X786" s="6">
        <v>0</v>
      </c>
      <c r="Y786" s="6">
        <v>0</v>
      </c>
      <c r="Z786" s="6">
        <v>0</v>
      </c>
      <c r="AA786" s="6">
        <v>0</v>
      </c>
      <c r="AB786" s="6">
        <v>0</v>
      </c>
      <c r="AC786" s="6">
        <v>0</v>
      </c>
      <c r="AD786" s="6">
        <v>0</v>
      </c>
      <c r="AE786" s="6">
        <v>0</v>
      </c>
      <c r="AF786" s="6">
        <v>0</v>
      </c>
      <c r="AG786" s="6">
        <v>0</v>
      </c>
      <c r="AH786" s="6">
        <v>0</v>
      </c>
      <c r="AI786" s="6">
        <v>0</v>
      </c>
      <c r="AJ786" s="6">
        <v>0</v>
      </c>
      <c r="AK786" s="6">
        <v>0</v>
      </c>
      <c r="AL786" s="6">
        <v>0</v>
      </c>
      <c r="AM786" s="6">
        <v>0</v>
      </c>
      <c r="AN786" s="8">
        <f t="shared" si="476"/>
        <v>1</v>
      </c>
      <c r="AO786" s="8">
        <f t="shared" si="475"/>
        <v>2</v>
      </c>
    </row>
    <row r="787" spans="1:41" ht="12.75" customHeight="1" x14ac:dyDescent="0.35">
      <c r="A787" s="6">
        <v>393</v>
      </c>
      <c r="B787">
        <v>731732</v>
      </c>
      <c r="C787" s="6" t="s">
        <v>583</v>
      </c>
      <c r="D787" s="6" t="s">
        <v>909</v>
      </c>
      <c r="F787" s="9">
        <v>43554</v>
      </c>
      <c r="G787">
        <v>0</v>
      </c>
      <c r="H787">
        <v>0</v>
      </c>
      <c r="I787">
        <v>732</v>
      </c>
      <c r="J787">
        <v>731</v>
      </c>
      <c r="K787">
        <v>0</v>
      </c>
      <c r="L787">
        <v>0</v>
      </c>
      <c r="M787">
        <v>0</v>
      </c>
      <c r="N787">
        <v>0</v>
      </c>
      <c r="O787">
        <v>0</v>
      </c>
      <c r="P787">
        <v>0</v>
      </c>
      <c r="Q787">
        <v>0</v>
      </c>
      <c r="R787" s="6">
        <v>6</v>
      </c>
      <c r="S787" s="6">
        <v>5</v>
      </c>
      <c r="T787" s="6">
        <v>2</v>
      </c>
      <c r="U787" s="6">
        <v>17</v>
      </c>
      <c r="V787" s="6">
        <v>18</v>
      </c>
      <c r="W787" s="6">
        <v>2</v>
      </c>
      <c r="X787" s="6">
        <v>0</v>
      </c>
      <c r="Y787" s="6">
        <v>0</v>
      </c>
      <c r="Z787" s="6">
        <v>2</v>
      </c>
      <c r="AA787" s="6">
        <v>0</v>
      </c>
      <c r="AB787" s="6">
        <v>0</v>
      </c>
      <c r="AC787" s="6">
        <v>0</v>
      </c>
      <c r="AD787" s="6">
        <v>0</v>
      </c>
      <c r="AE787" s="6">
        <v>0</v>
      </c>
      <c r="AF787" s="6">
        <v>0</v>
      </c>
      <c r="AG787" s="6">
        <v>0</v>
      </c>
      <c r="AH787" s="6">
        <v>0</v>
      </c>
      <c r="AI787" s="6">
        <v>0</v>
      </c>
      <c r="AJ787" s="6">
        <v>0</v>
      </c>
      <c r="AK787" s="6">
        <v>0</v>
      </c>
      <c r="AL787" s="6">
        <v>0</v>
      </c>
      <c r="AM787" s="6">
        <v>0</v>
      </c>
      <c r="AN787" s="8">
        <f t="shared" si="476"/>
        <v>2</v>
      </c>
      <c r="AO787" s="8">
        <f t="shared" si="475"/>
        <v>2</v>
      </c>
    </row>
    <row r="788" spans="1:41" ht="12.75" customHeight="1" x14ac:dyDescent="0.35">
      <c r="A788" s="6">
        <v>394</v>
      </c>
      <c r="B788" s="6">
        <v>731732</v>
      </c>
      <c r="C788" s="6" t="s">
        <v>583</v>
      </c>
      <c r="D788" s="6" t="s">
        <v>909</v>
      </c>
      <c r="E788" s="6" t="s">
        <v>1416</v>
      </c>
      <c r="F788" s="9">
        <v>43797</v>
      </c>
      <c r="G788" s="6">
        <v>3</v>
      </c>
      <c r="H788" s="6">
        <v>1</v>
      </c>
      <c r="I788" s="6">
        <v>731</v>
      </c>
      <c r="J788" s="6">
        <v>732</v>
      </c>
      <c r="K788" s="6">
        <v>3</v>
      </c>
      <c r="L788" s="6">
        <v>0</v>
      </c>
      <c r="M788" s="6">
        <v>1</v>
      </c>
      <c r="N788" s="6">
        <v>0</v>
      </c>
      <c r="O788" s="6">
        <v>2</v>
      </c>
      <c r="P788" s="6">
        <v>3</v>
      </c>
      <c r="Q788">
        <v>0</v>
      </c>
      <c r="R788" s="6">
        <v>6</v>
      </c>
      <c r="S788" s="6">
        <v>5</v>
      </c>
      <c r="T788" s="6">
        <v>2</v>
      </c>
      <c r="U788" s="6">
        <v>0</v>
      </c>
      <c r="V788" s="6">
        <v>0</v>
      </c>
      <c r="W788" s="6">
        <v>0</v>
      </c>
      <c r="X788" s="6">
        <v>0</v>
      </c>
      <c r="Y788" s="6">
        <v>0</v>
      </c>
      <c r="Z788" s="6">
        <v>0</v>
      </c>
      <c r="AA788" s="6">
        <v>0</v>
      </c>
      <c r="AB788" s="6">
        <v>0</v>
      </c>
      <c r="AC788" s="6">
        <v>0</v>
      </c>
      <c r="AD788" s="6">
        <v>0</v>
      </c>
      <c r="AE788" s="6">
        <v>0</v>
      </c>
      <c r="AF788" s="6">
        <v>0</v>
      </c>
      <c r="AG788" s="6">
        <v>0</v>
      </c>
      <c r="AH788" s="6">
        <v>0</v>
      </c>
      <c r="AI788" s="6">
        <v>0</v>
      </c>
      <c r="AJ788" s="6">
        <v>0</v>
      </c>
      <c r="AK788" s="6">
        <v>0</v>
      </c>
      <c r="AL788" s="6">
        <v>0</v>
      </c>
      <c r="AM788" s="6">
        <v>0</v>
      </c>
      <c r="AN788" s="8">
        <f t="shared" si="476"/>
        <v>0</v>
      </c>
      <c r="AO788" s="8">
        <f t="shared" si="475"/>
        <v>2</v>
      </c>
    </row>
    <row r="789" spans="1:41" ht="12.75" customHeight="1" x14ac:dyDescent="0.35">
      <c r="A789" s="6">
        <v>394</v>
      </c>
      <c r="B789">
        <v>731732</v>
      </c>
      <c r="C789" s="6" t="s">
        <v>583</v>
      </c>
      <c r="D789" s="6" t="s">
        <v>909</v>
      </c>
      <c r="F789" s="9">
        <v>43798</v>
      </c>
      <c r="G789">
        <v>0</v>
      </c>
      <c r="H789">
        <v>0</v>
      </c>
      <c r="I789">
        <v>732</v>
      </c>
      <c r="J789">
        <v>731</v>
      </c>
      <c r="K789">
        <v>0</v>
      </c>
      <c r="L789">
        <v>0</v>
      </c>
      <c r="M789">
        <v>0</v>
      </c>
      <c r="N789">
        <v>0</v>
      </c>
      <c r="O789">
        <v>0</v>
      </c>
      <c r="P789">
        <v>0</v>
      </c>
      <c r="Q789">
        <v>0</v>
      </c>
      <c r="R789" s="6">
        <v>6</v>
      </c>
      <c r="S789" s="6">
        <v>0</v>
      </c>
      <c r="T789" s="6">
        <v>1</v>
      </c>
      <c r="U789" s="6">
        <v>17</v>
      </c>
      <c r="V789" s="6">
        <v>18</v>
      </c>
      <c r="W789" s="6">
        <v>2</v>
      </c>
      <c r="X789" s="6">
        <v>0</v>
      </c>
      <c r="Y789" s="6">
        <v>0</v>
      </c>
      <c r="Z789" s="6">
        <v>0</v>
      </c>
      <c r="AA789" s="6">
        <v>0</v>
      </c>
      <c r="AB789" s="6">
        <v>0</v>
      </c>
      <c r="AC789" s="6">
        <v>0</v>
      </c>
      <c r="AD789" s="6">
        <v>0</v>
      </c>
      <c r="AE789" s="6">
        <v>0</v>
      </c>
      <c r="AF789" s="6">
        <v>0</v>
      </c>
      <c r="AG789" s="6">
        <v>0</v>
      </c>
      <c r="AH789" s="6">
        <v>0</v>
      </c>
      <c r="AI789" s="6">
        <v>0</v>
      </c>
      <c r="AJ789" s="6">
        <v>0</v>
      </c>
      <c r="AK789" s="6">
        <v>0</v>
      </c>
      <c r="AL789" s="6">
        <v>0</v>
      </c>
      <c r="AM789" s="6">
        <v>0</v>
      </c>
      <c r="AN789" s="8">
        <f t="shared" si="476"/>
        <v>2</v>
      </c>
      <c r="AO789" s="8">
        <f t="shared" si="475"/>
        <v>1</v>
      </c>
    </row>
    <row r="790" spans="1:41" ht="12.75" customHeight="1" x14ac:dyDescent="0.35">
      <c r="A790" s="6">
        <v>395</v>
      </c>
      <c r="B790" s="6">
        <v>731732</v>
      </c>
      <c r="C790" s="6" t="s">
        <v>583</v>
      </c>
      <c r="D790" s="6" t="s">
        <v>909</v>
      </c>
      <c r="E790" s="6" t="s">
        <v>1419</v>
      </c>
      <c r="F790" s="9">
        <v>43983.02</v>
      </c>
      <c r="G790" s="6">
        <v>3</v>
      </c>
      <c r="H790" s="6">
        <v>1</v>
      </c>
      <c r="I790" s="6">
        <v>731</v>
      </c>
      <c r="J790" s="6">
        <v>732</v>
      </c>
      <c r="K790" s="6">
        <v>2</v>
      </c>
      <c r="L790" s="6">
        <v>0</v>
      </c>
      <c r="M790" s="6">
        <v>0</v>
      </c>
      <c r="N790" s="6">
        <v>0</v>
      </c>
      <c r="O790" s="6">
        <v>1</v>
      </c>
      <c r="P790" s="6">
        <v>3</v>
      </c>
      <c r="Q790">
        <v>0</v>
      </c>
      <c r="R790" s="6">
        <v>6</v>
      </c>
      <c r="S790" s="6">
        <v>5</v>
      </c>
      <c r="T790" s="6">
        <v>2</v>
      </c>
      <c r="U790" s="6">
        <v>17</v>
      </c>
      <c r="V790" s="6">
        <v>0</v>
      </c>
      <c r="W790" s="6">
        <v>1</v>
      </c>
      <c r="X790" s="6">
        <v>0</v>
      </c>
      <c r="Y790" s="6">
        <v>0</v>
      </c>
      <c r="Z790" s="6">
        <v>0</v>
      </c>
      <c r="AA790" s="6">
        <v>0</v>
      </c>
      <c r="AB790" s="6">
        <v>0</v>
      </c>
      <c r="AC790" s="6">
        <v>0</v>
      </c>
      <c r="AD790" s="6">
        <v>0</v>
      </c>
      <c r="AE790" s="6">
        <v>0</v>
      </c>
      <c r="AF790" s="6">
        <v>0</v>
      </c>
      <c r="AG790" s="6">
        <v>2.8</v>
      </c>
      <c r="AH790" s="6">
        <v>0.1</v>
      </c>
      <c r="AI790" s="6">
        <v>2</v>
      </c>
      <c r="AJ790" s="6">
        <v>0</v>
      </c>
      <c r="AK790" s="6">
        <v>0</v>
      </c>
      <c r="AL790" s="6">
        <v>0</v>
      </c>
      <c r="AM790" s="6">
        <v>0</v>
      </c>
      <c r="AN790" s="8">
        <f t="shared" si="476"/>
        <v>1</v>
      </c>
      <c r="AO790" s="8">
        <f t="shared" si="475"/>
        <v>4</v>
      </c>
    </row>
    <row r="791" spans="1:41" ht="12.75" customHeight="1" x14ac:dyDescent="0.35">
      <c r="A791" s="6">
        <v>395</v>
      </c>
      <c r="B791" s="6">
        <v>731732</v>
      </c>
      <c r="C791" s="6" t="s">
        <v>583</v>
      </c>
      <c r="D791" s="6" t="s">
        <v>909</v>
      </c>
      <c r="F791" s="9">
        <v>43984.02</v>
      </c>
      <c r="G791">
        <v>0</v>
      </c>
      <c r="H791">
        <v>0</v>
      </c>
      <c r="I791">
        <v>732</v>
      </c>
      <c r="J791">
        <v>731</v>
      </c>
      <c r="K791">
        <v>0</v>
      </c>
      <c r="L791">
        <v>0</v>
      </c>
      <c r="M791">
        <v>0</v>
      </c>
      <c r="N791">
        <v>0</v>
      </c>
      <c r="O791">
        <v>0</v>
      </c>
      <c r="P791">
        <v>0</v>
      </c>
      <c r="Q791">
        <v>0</v>
      </c>
      <c r="R791" s="6">
        <v>0</v>
      </c>
      <c r="S791" s="6">
        <v>5</v>
      </c>
      <c r="T791" s="6">
        <v>1</v>
      </c>
      <c r="U791" s="6">
        <v>17</v>
      </c>
      <c r="V791" s="6">
        <v>0</v>
      </c>
      <c r="W791" s="6">
        <v>1</v>
      </c>
      <c r="X791" s="6">
        <v>0</v>
      </c>
      <c r="Y791" s="6">
        <v>0</v>
      </c>
      <c r="Z791" s="6">
        <v>0</v>
      </c>
      <c r="AA791" s="6">
        <v>0</v>
      </c>
      <c r="AB791" s="6">
        <v>0</v>
      </c>
      <c r="AC791" s="6">
        <v>0</v>
      </c>
      <c r="AD791" s="6">
        <v>0</v>
      </c>
      <c r="AE791" s="6">
        <v>0</v>
      </c>
      <c r="AF791" s="6">
        <v>0</v>
      </c>
      <c r="AG791" s="6">
        <v>0</v>
      </c>
      <c r="AH791" s="6">
        <v>0</v>
      </c>
      <c r="AI791" s="6">
        <v>0</v>
      </c>
      <c r="AJ791" s="6">
        <v>0</v>
      </c>
      <c r="AK791" s="6">
        <v>0</v>
      </c>
      <c r="AL791" s="6">
        <v>0</v>
      </c>
      <c r="AM791" s="6">
        <v>0</v>
      </c>
      <c r="AN791" s="8">
        <f t="shared" si="476"/>
        <v>1</v>
      </c>
      <c r="AO791" s="8">
        <f t="shared" si="475"/>
        <v>1</v>
      </c>
    </row>
    <row r="792" spans="1:41" ht="12.75" customHeight="1" x14ac:dyDescent="0.35">
      <c r="A792" s="6">
        <v>396</v>
      </c>
      <c r="B792" s="6">
        <v>731740</v>
      </c>
      <c r="C792" s="6" t="s">
        <v>583</v>
      </c>
      <c r="D792" s="6" t="s">
        <v>1158</v>
      </c>
      <c r="E792" s="6" t="s">
        <v>1421</v>
      </c>
      <c r="F792" s="9">
        <v>39998</v>
      </c>
      <c r="G792" s="6">
        <v>2</v>
      </c>
      <c r="H792" s="6">
        <v>2</v>
      </c>
      <c r="I792" s="6">
        <v>731</v>
      </c>
      <c r="J792" s="6">
        <v>740</v>
      </c>
      <c r="K792" s="6">
        <v>1</v>
      </c>
      <c r="L792" s="6">
        <v>0</v>
      </c>
      <c r="M792" s="6">
        <v>1</v>
      </c>
      <c r="N792" s="6">
        <v>0</v>
      </c>
      <c r="O792" s="6">
        <v>1</v>
      </c>
      <c r="P792" s="6">
        <v>2</v>
      </c>
      <c r="Q792">
        <v>0</v>
      </c>
      <c r="R792">
        <v>0</v>
      </c>
      <c r="S792">
        <v>0</v>
      </c>
      <c r="T792">
        <f t="shared" ref="T792" si="477">SUM($R792+$S792)</f>
        <v>0</v>
      </c>
      <c r="U792">
        <v>0</v>
      </c>
      <c r="V792">
        <v>0</v>
      </c>
      <c r="W792">
        <f t="shared" ref="W792" si="478">SUM($U792, $V792)</f>
        <v>0</v>
      </c>
      <c r="X792">
        <v>0</v>
      </c>
      <c r="Y792">
        <v>0</v>
      </c>
      <c r="Z792">
        <v>0</v>
      </c>
      <c r="AA792">
        <f t="shared" ref="AA792" si="479">SUM($X792+$Y792+$Z792)</f>
        <v>0</v>
      </c>
      <c r="AB792">
        <v>0</v>
      </c>
      <c r="AC792">
        <v>0</v>
      </c>
      <c r="AD792">
        <v>0</v>
      </c>
      <c r="AE792">
        <f t="shared" ref="AE792:AE793" si="480">SUM($AB792+$AC792+$AD792)</f>
        <v>0</v>
      </c>
      <c r="AF792">
        <v>0</v>
      </c>
      <c r="AG792">
        <v>2.8</v>
      </c>
      <c r="AH792">
        <v>0</v>
      </c>
      <c r="AI792">
        <v>1</v>
      </c>
      <c r="AJ792">
        <v>15.2</v>
      </c>
      <c r="AK792">
        <v>0</v>
      </c>
      <c r="AL792">
        <v>0</v>
      </c>
      <c r="AM792">
        <v>1</v>
      </c>
      <c r="AN792" s="8">
        <f t="shared" si="476"/>
        <v>1</v>
      </c>
      <c r="AO792" s="8">
        <f t="shared" si="475"/>
        <v>1</v>
      </c>
    </row>
    <row r="793" spans="1:41" customFormat="1" x14ac:dyDescent="0.35">
      <c r="A793">
        <v>396</v>
      </c>
      <c r="B793">
        <v>731740</v>
      </c>
      <c r="C793" t="s">
        <v>583</v>
      </c>
      <c r="D793" t="s">
        <v>1158</v>
      </c>
      <c r="E793" t="s">
        <v>1562</v>
      </c>
      <c r="F793" s="10">
        <v>39846</v>
      </c>
      <c r="G793">
        <v>0</v>
      </c>
      <c r="H793">
        <v>0</v>
      </c>
      <c r="I793">
        <v>740</v>
      </c>
      <c r="J793">
        <v>731</v>
      </c>
      <c r="K793">
        <v>0</v>
      </c>
      <c r="L793">
        <v>0</v>
      </c>
      <c r="M793">
        <v>0</v>
      </c>
      <c r="N793">
        <v>0</v>
      </c>
      <c r="O793">
        <v>0</v>
      </c>
      <c r="P793">
        <v>0</v>
      </c>
      <c r="Q793">
        <v>0</v>
      </c>
      <c r="R793">
        <v>0</v>
      </c>
      <c r="S793">
        <v>5</v>
      </c>
      <c r="T793">
        <v>1</v>
      </c>
      <c r="U793">
        <v>0</v>
      </c>
      <c r="V793">
        <v>18</v>
      </c>
      <c r="W793">
        <v>1</v>
      </c>
      <c r="X793">
        <v>0</v>
      </c>
      <c r="Y793">
        <v>0</v>
      </c>
      <c r="Z793">
        <v>2</v>
      </c>
      <c r="AA793">
        <v>1</v>
      </c>
      <c r="AB793">
        <v>0</v>
      </c>
      <c r="AC793">
        <v>0</v>
      </c>
      <c r="AD793">
        <v>0</v>
      </c>
      <c r="AE793">
        <f t="shared" si="480"/>
        <v>0</v>
      </c>
      <c r="AF793">
        <v>0</v>
      </c>
      <c r="AG793">
        <v>0</v>
      </c>
      <c r="AH793">
        <v>0</v>
      </c>
      <c r="AI793">
        <f t="shared" ref="AI793" si="481">SUM($AF793+$AG793+$AH793)</f>
        <v>0</v>
      </c>
      <c r="AJ793">
        <v>0</v>
      </c>
      <c r="AK793">
        <v>0</v>
      </c>
      <c r="AL793">
        <v>0</v>
      </c>
      <c r="AM793">
        <f t="shared" ref="AM793" si="482">SUM($AJ793+$AK793+$AL793)</f>
        <v>0</v>
      </c>
      <c r="AN793" s="8">
        <f t="shared" si="476"/>
        <v>1</v>
      </c>
      <c r="AO793" s="8">
        <f t="shared" si="475"/>
        <v>2</v>
      </c>
    </row>
    <row r="794" spans="1:41" ht="12.75" customHeight="1" x14ac:dyDescent="0.35">
      <c r="A794" s="6">
        <v>397</v>
      </c>
      <c r="B794" s="6">
        <v>731740</v>
      </c>
      <c r="C794" s="6" t="s">
        <v>583</v>
      </c>
      <c r="D794" s="6" t="s">
        <v>1158</v>
      </c>
      <c r="E794" s="6" t="s">
        <v>1423</v>
      </c>
      <c r="F794" s="9">
        <v>43983</v>
      </c>
      <c r="G794" s="6">
        <v>3</v>
      </c>
      <c r="H794" s="6">
        <v>1</v>
      </c>
      <c r="I794" s="6">
        <v>731</v>
      </c>
      <c r="J794" s="6">
        <v>740</v>
      </c>
      <c r="K794" s="6">
        <v>2</v>
      </c>
      <c r="L794" s="6">
        <v>0</v>
      </c>
      <c r="M794" s="6">
        <v>0</v>
      </c>
      <c r="N794" s="6">
        <v>0</v>
      </c>
      <c r="O794" s="6">
        <v>1</v>
      </c>
      <c r="P794" s="6">
        <v>3</v>
      </c>
      <c r="Q794">
        <v>0</v>
      </c>
      <c r="R794" s="6">
        <v>0</v>
      </c>
      <c r="S794" s="6">
        <v>5</v>
      </c>
      <c r="T794" s="6">
        <v>1</v>
      </c>
      <c r="U794" s="6">
        <v>0</v>
      </c>
      <c r="V794" s="6">
        <v>0</v>
      </c>
      <c r="W794" s="6">
        <v>0</v>
      </c>
      <c r="X794" s="6">
        <v>0</v>
      </c>
      <c r="Y794" s="6">
        <v>0</v>
      </c>
      <c r="Z794" s="6">
        <v>0</v>
      </c>
      <c r="AA794" s="6">
        <v>0</v>
      </c>
      <c r="AB794" s="6">
        <v>0</v>
      </c>
      <c r="AC794" s="6">
        <v>0</v>
      </c>
      <c r="AD794" s="6">
        <v>0</v>
      </c>
      <c r="AE794" s="6">
        <v>0</v>
      </c>
      <c r="AF794" s="6">
        <v>0</v>
      </c>
      <c r="AG794" s="6">
        <v>0</v>
      </c>
      <c r="AH794" s="6">
        <v>0</v>
      </c>
      <c r="AI794" s="6">
        <v>0</v>
      </c>
      <c r="AJ794" s="6">
        <v>0</v>
      </c>
      <c r="AK794" s="6">
        <v>0</v>
      </c>
      <c r="AL794" s="6">
        <v>0</v>
      </c>
      <c r="AM794" s="6">
        <v>0</v>
      </c>
      <c r="AN794" s="8">
        <f t="shared" si="476"/>
        <v>0</v>
      </c>
      <c r="AO794" s="8">
        <f t="shared" si="475"/>
        <v>1</v>
      </c>
    </row>
    <row r="795" spans="1:41" ht="12.75" customHeight="1" x14ac:dyDescent="0.35">
      <c r="A795" s="6">
        <v>397</v>
      </c>
      <c r="B795" s="6">
        <v>731740</v>
      </c>
      <c r="C795" s="6" t="s">
        <v>583</v>
      </c>
      <c r="D795" s="6" t="s">
        <v>1158</v>
      </c>
      <c r="F795" s="9">
        <v>43984</v>
      </c>
      <c r="G795">
        <v>0</v>
      </c>
      <c r="H795">
        <v>0</v>
      </c>
      <c r="I795">
        <v>740</v>
      </c>
      <c r="J795">
        <v>731</v>
      </c>
      <c r="K795">
        <v>0</v>
      </c>
      <c r="L795">
        <v>0</v>
      </c>
      <c r="M795">
        <v>0</v>
      </c>
      <c r="N795">
        <v>0</v>
      </c>
      <c r="O795">
        <v>0</v>
      </c>
      <c r="P795">
        <v>0</v>
      </c>
      <c r="Q795">
        <v>0</v>
      </c>
      <c r="R795" s="6">
        <v>6</v>
      </c>
      <c r="S795" s="6">
        <v>0</v>
      </c>
      <c r="T795" s="6">
        <v>1</v>
      </c>
      <c r="U795" s="6">
        <v>0</v>
      </c>
      <c r="V795" s="6">
        <v>0</v>
      </c>
      <c r="W795" s="6">
        <v>0</v>
      </c>
      <c r="X795" s="6">
        <v>0</v>
      </c>
      <c r="Y795" s="6">
        <v>0</v>
      </c>
      <c r="Z795" s="6">
        <v>0</v>
      </c>
      <c r="AA795" s="6">
        <v>0</v>
      </c>
      <c r="AB795" s="6">
        <v>0</v>
      </c>
      <c r="AC795" s="6">
        <v>0</v>
      </c>
      <c r="AD795" s="6">
        <v>0</v>
      </c>
      <c r="AE795" s="6">
        <v>0</v>
      </c>
      <c r="AF795" s="6">
        <v>0</v>
      </c>
      <c r="AG795" s="6">
        <v>0</v>
      </c>
      <c r="AH795" s="6">
        <v>0</v>
      </c>
      <c r="AI795" s="6">
        <v>0</v>
      </c>
      <c r="AJ795" s="6">
        <v>0</v>
      </c>
      <c r="AK795" s="6">
        <v>0</v>
      </c>
      <c r="AL795" s="6">
        <v>0</v>
      </c>
      <c r="AM795" s="6">
        <v>0</v>
      </c>
      <c r="AN795" s="8">
        <f t="shared" si="476"/>
        <v>0</v>
      </c>
      <c r="AO795" s="8">
        <f t="shared" si="475"/>
        <v>1</v>
      </c>
    </row>
    <row r="796" spans="1:41" ht="12.75" customHeight="1" x14ac:dyDescent="0.35">
      <c r="A796" s="6">
        <v>398</v>
      </c>
      <c r="B796" s="6">
        <v>732740</v>
      </c>
      <c r="C796" s="6" t="s">
        <v>909</v>
      </c>
      <c r="D796" s="6" t="s">
        <v>1158</v>
      </c>
      <c r="E796" s="6" t="s">
        <v>1424</v>
      </c>
      <c r="F796" s="9">
        <v>36982.01</v>
      </c>
      <c r="G796" s="6">
        <v>2</v>
      </c>
      <c r="H796" s="6">
        <v>2</v>
      </c>
      <c r="I796" s="6">
        <v>732</v>
      </c>
      <c r="J796" s="6">
        <v>740</v>
      </c>
      <c r="K796" s="6">
        <v>1</v>
      </c>
      <c r="L796" s="6">
        <v>1</v>
      </c>
      <c r="M796" s="6">
        <v>1</v>
      </c>
      <c r="N796" s="6">
        <v>0</v>
      </c>
      <c r="O796" s="6">
        <v>1</v>
      </c>
      <c r="P796" s="6">
        <v>2</v>
      </c>
      <c r="Q796">
        <v>0</v>
      </c>
      <c r="R796">
        <v>0</v>
      </c>
      <c r="S796">
        <v>0</v>
      </c>
      <c r="T796">
        <f t="shared" ref="T796" si="483">SUM($R796+$S796)</f>
        <v>0</v>
      </c>
      <c r="U796">
        <v>0</v>
      </c>
      <c r="V796">
        <v>0</v>
      </c>
      <c r="W796">
        <f t="shared" ref="W796" si="484">SUM($U796, $V796)</f>
        <v>0</v>
      </c>
      <c r="X796">
        <v>0</v>
      </c>
      <c r="Y796">
        <v>0</v>
      </c>
      <c r="Z796">
        <v>0</v>
      </c>
      <c r="AA796">
        <f t="shared" ref="AA796:AA833" si="485">SUM($X796+$Y796+$Z796)</f>
        <v>0</v>
      </c>
      <c r="AB796">
        <v>0</v>
      </c>
      <c r="AC796">
        <v>0</v>
      </c>
      <c r="AD796">
        <v>0</v>
      </c>
      <c r="AE796">
        <f t="shared" ref="AE796:AE806" si="486">SUM($AB796+$AC796+$AD796)</f>
        <v>0</v>
      </c>
      <c r="AF796">
        <v>0</v>
      </c>
      <c r="AG796">
        <v>0</v>
      </c>
      <c r="AH796">
        <v>0</v>
      </c>
      <c r="AI796">
        <f t="shared" ref="AI796" si="487">SUM($AF796+$AG796+$AH796)</f>
        <v>0</v>
      </c>
      <c r="AJ796">
        <v>0</v>
      </c>
      <c r="AK796">
        <v>0</v>
      </c>
      <c r="AL796">
        <v>0</v>
      </c>
      <c r="AM796">
        <f t="shared" ref="AM796:AM833" si="488">SUM($AJ796+$AK796+$AL796)</f>
        <v>0</v>
      </c>
      <c r="AN796" s="8">
        <f t="shared" si="476"/>
        <v>0</v>
      </c>
      <c r="AO796" s="8">
        <f t="shared" si="475"/>
        <v>0</v>
      </c>
    </row>
    <row r="797" spans="1:41" customFormat="1" x14ac:dyDescent="0.35">
      <c r="A797">
        <v>398</v>
      </c>
      <c r="B797">
        <v>732740</v>
      </c>
      <c r="C797" t="s">
        <v>909</v>
      </c>
      <c r="D797" t="s">
        <v>1158</v>
      </c>
      <c r="E797" t="s">
        <v>1562</v>
      </c>
      <c r="F797" s="10">
        <v>40428</v>
      </c>
      <c r="G797">
        <v>0</v>
      </c>
      <c r="H797">
        <v>0</v>
      </c>
      <c r="I797">
        <v>740</v>
      </c>
      <c r="J797">
        <v>732</v>
      </c>
      <c r="K797">
        <v>0</v>
      </c>
      <c r="L797">
        <v>0</v>
      </c>
      <c r="M797">
        <v>0</v>
      </c>
      <c r="N797">
        <v>0</v>
      </c>
      <c r="O797">
        <v>0</v>
      </c>
      <c r="P797">
        <v>0</v>
      </c>
      <c r="Q797">
        <v>0</v>
      </c>
      <c r="R797">
        <v>6</v>
      </c>
      <c r="S797">
        <v>5</v>
      </c>
      <c r="T797">
        <v>2</v>
      </c>
      <c r="U797">
        <v>17</v>
      </c>
      <c r="V797">
        <v>18</v>
      </c>
      <c r="W797">
        <v>2</v>
      </c>
      <c r="X797">
        <v>0</v>
      </c>
      <c r="Y797">
        <v>0</v>
      </c>
      <c r="Z797">
        <v>0</v>
      </c>
      <c r="AA797">
        <f t="shared" si="485"/>
        <v>0</v>
      </c>
      <c r="AB797">
        <v>0</v>
      </c>
      <c r="AC797">
        <v>0</v>
      </c>
      <c r="AD797">
        <v>0</v>
      </c>
      <c r="AE797">
        <f t="shared" si="486"/>
        <v>0</v>
      </c>
      <c r="AF797">
        <v>0</v>
      </c>
      <c r="AG797">
        <v>2.8</v>
      </c>
      <c r="AH797">
        <v>0</v>
      </c>
      <c r="AI797">
        <v>1</v>
      </c>
      <c r="AJ797">
        <v>0</v>
      </c>
      <c r="AK797">
        <v>0</v>
      </c>
      <c r="AL797">
        <v>0</v>
      </c>
      <c r="AM797">
        <f t="shared" si="488"/>
        <v>0</v>
      </c>
      <c r="AN797" s="8">
        <f t="shared" si="476"/>
        <v>2</v>
      </c>
      <c r="AO797" s="8">
        <f t="shared" si="475"/>
        <v>3</v>
      </c>
    </row>
    <row r="798" spans="1:41" ht="12.75" customHeight="1" x14ac:dyDescent="0.35">
      <c r="A798" s="6">
        <v>399</v>
      </c>
      <c r="B798" s="6">
        <v>732740</v>
      </c>
      <c r="C798" s="6" t="s">
        <v>909</v>
      </c>
      <c r="D798" s="6" t="s">
        <v>1158</v>
      </c>
      <c r="E798" s="6" t="s">
        <v>1427</v>
      </c>
      <c r="F798" s="9">
        <v>37993.01</v>
      </c>
      <c r="G798" s="6">
        <v>2</v>
      </c>
      <c r="H798" s="6">
        <v>1</v>
      </c>
      <c r="I798" s="6">
        <v>732</v>
      </c>
      <c r="J798" s="6">
        <v>740</v>
      </c>
      <c r="K798" s="6">
        <v>1</v>
      </c>
      <c r="L798" s="6">
        <v>1</v>
      </c>
      <c r="M798" s="6">
        <v>1</v>
      </c>
      <c r="N798" s="6">
        <v>0</v>
      </c>
      <c r="O798" s="6">
        <v>1</v>
      </c>
      <c r="P798" s="6">
        <v>2</v>
      </c>
      <c r="Q798">
        <v>0</v>
      </c>
      <c r="R798">
        <v>0</v>
      </c>
      <c r="S798">
        <v>0</v>
      </c>
      <c r="T798">
        <f t="shared" ref="T798:T802" si="489">SUM($R798+$S798)</f>
        <v>0</v>
      </c>
      <c r="U798">
        <v>0</v>
      </c>
      <c r="V798">
        <v>0</v>
      </c>
      <c r="W798">
        <f t="shared" ref="W798:W802" si="490">SUM($U798, $V798)</f>
        <v>0</v>
      </c>
      <c r="X798">
        <v>0</v>
      </c>
      <c r="Y798">
        <v>0</v>
      </c>
      <c r="Z798">
        <v>0</v>
      </c>
      <c r="AA798">
        <f t="shared" si="485"/>
        <v>0</v>
      </c>
      <c r="AB798">
        <v>0</v>
      </c>
      <c r="AC798">
        <v>0</v>
      </c>
      <c r="AD798">
        <v>0</v>
      </c>
      <c r="AE798">
        <f t="shared" si="486"/>
        <v>0</v>
      </c>
      <c r="AF798">
        <v>0</v>
      </c>
      <c r="AG798">
        <v>0</v>
      </c>
      <c r="AH798">
        <v>0</v>
      </c>
      <c r="AI798">
        <f t="shared" ref="AI798:AI811" si="491">SUM($AF798+$AG798+$AH798)</f>
        <v>0</v>
      </c>
      <c r="AJ798">
        <v>0</v>
      </c>
      <c r="AK798">
        <v>0</v>
      </c>
      <c r="AL798">
        <v>0</v>
      </c>
      <c r="AM798">
        <f t="shared" si="488"/>
        <v>0</v>
      </c>
      <c r="AN798" s="8">
        <f t="shared" si="476"/>
        <v>0</v>
      </c>
      <c r="AO798" s="8">
        <f t="shared" si="475"/>
        <v>0</v>
      </c>
    </row>
    <row r="799" spans="1:41" customFormat="1" x14ac:dyDescent="0.35">
      <c r="A799">
        <v>399</v>
      </c>
      <c r="B799">
        <v>732740</v>
      </c>
      <c r="C799" t="s">
        <v>909</v>
      </c>
      <c r="D799" t="s">
        <v>1158</v>
      </c>
      <c r="E799" t="s">
        <v>1431</v>
      </c>
      <c r="F799" s="10">
        <v>40430</v>
      </c>
      <c r="G799">
        <v>2</v>
      </c>
      <c r="H799">
        <v>2</v>
      </c>
      <c r="I799">
        <v>740</v>
      </c>
      <c r="J799">
        <v>732</v>
      </c>
      <c r="K799">
        <v>1</v>
      </c>
      <c r="L799">
        <v>1</v>
      </c>
      <c r="M799">
        <v>1</v>
      </c>
      <c r="N799">
        <v>0</v>
      </c>
      <c r="O799">
        <v>1</v>
      </c>
      <c r="P799">
        <v>2</v>
      </c>
      <c r="Q799">
        <v>0</v>
      </c>
      <c r="R799">
        <v>0</v>
      </c>
      <c r="S799">
        <v>0</v>
      </c>
      <c r="T799">
        <f t="shared" si="489"/>
        <v>0</v>
      </c>
      <c r="U799">
        <v>0</v>
      </c>
      <c r="V799">
        <v>0</v>
      </c>
      <c r="W799">
        <f t="shared" si="490"/>
        <v>0</v>
      </c>
      <c r="X799">
        <v>0</v>
      </c>
      <c r="Y799">
        <v>0</v>
      </c>
      <c r="Z799">
        <v>0</v>
      </c>
      <c r="AA799">
        <f t="shared" si="485"/>
        <v>0</v>
      </c>
      <c r="AB799">
        <v>0</v>
      </c>
      <c r="AC799">
        <v>0</v>
      </c>
      <c r="AD799">
        <v>0</v>
      </c>
      <c r="AE799">
        <f t="shared" si="486"/>
        <v>0</v>
      </c>
      <c r="AF799">
        <v>0</v>
      </c>
      <c r="AG799">
        <v>0</v>
      </c>
      <c r="AH799">
        <v>0</v>
      </c>
      <c r="AI799">
        <f t="shared" si="491"/>
        <v>0</v>
      </c>
      <c r="AJ799">
        <v>0</v>
      </c>
      <c r="AK799">
        <v>0</v>
      </c>
      <c r="AL799">
        <v>0</v>
      </c>
      <c r="AM799">
        <f t="shared" si="488"/>
        <v>0</v>
      </c>
      <c r="AN799" s="8">
        <f t="shared" si="476"/>
        <v>0</v>
      </c>
      <c r="AO799" s="8">
        <f t="shared" si="475"/>
        <v>0</v>
      </c>
    </row>
    <row r="800" spans="1:41" ht="12.75" customHeight="1" x14ac:dyDescent="0.35">
      <c r="A800" s="6">
        <v>400</v>
      </c>
      <c r="B800" s="6">
        <v>732740</v>
      </c>
      <c r="C800" s="6" t="s">
        <v>909</v>
      </c>
      <c r="D800" s="6" t="s">
        <v>1158</v>
      </c>
      <c r="E800" s="6" t="s">
        <v>1431</v>
      </c>
      <c r="F800" s="9">
        <v>37993.019999999997</v>
      </c>
      <c r="G800" s="6">
        <v>2</v>
      </c>
      <c r="H800" s="6">
        <v>2</v>
      </c>
      <c r="I800" s="6">
        <v>740</v>
      </c>
      <c r="J800" s="6">
        <v>732</v>
      </c>
      <c r="K800" s="6">
        <v>1</v>
      </c>
      <c r="L800" s="6">
        <v>1</v>
      </c>
      <c r="M800" s="6">
        <v>1</v>
      </c>
      <c r="N800" s="6">
        <v>0</v>
      </c>
      <c r="O800" s="6">
        <v>1</v>
      </c>
      <c r="P800" s="6">
        <v>2</v>
      </c>
      <c r="Q800">
        <v>0</v>
      </c>
      <c r="R800">
        <v>0</v>
      </c>
      <c r="S800">
        <v>0</v>
      </c>
      <c r="T800">
        <f t="shared" si="489"/>
        <v>0</v>
      </c>
      <c r="U800">
        <v>0</v>
      </c>
      <c r="V800">
        <v>0</v>
      </c>
      <c r="W800">
        <f t="shared" si="490"/>
        <v>0</v>
      </c>
      <c r="X800">
        <v>0</v>
      </c>
      <c r="Y800">
        <v>0</v>
      </c>
      <c r="Z800">
        <v>0</v>
      </c>
      <c r="AA800">
        <f t="shared" si="485"/>
        <v>0</v>
      </c>
      <c r="AB800">
        <v>0</v>
      </c>
      <c r="AC800">
        <v>0</v>
      </c>
      <c r="AD800">
        <v>0</v>
      </c>
      <c r="AE800">
        <f t="shared" si="486"/>
        <v>0</v>
      </c>
      <c r="AF800">
        <v>0</v>
      </c>
      <c r="AG800">
        <v>0</v>
      </c>
      <c r="AH800">
        <v>0</v>
      </c>
      <c r="AI800">
        <f t="shared" si="491"/>
        <v>0</v>
      </c>
      <c r="AJ800">
        <v>0</v>
      </c>
      <c r="AK800">
        <v>0</v>
      </c>
      <c r="AL800">
        <v>0</v>
      </c>
      <c r="AM800">
        <f t="shared" si="488"/>
        <v>0</v>
      </c>
      <c r="AN800" s="8">
        <f t="shared" si="476"/>
        <v>0</v>
      </c>
      <c r="AO800" s="8">
        <f t="shared" si="475"/>
        <v>0</v>
      </c>
    </row>
    <row r="801" spans="1:42" ht="12.75" customHeight="1" x14ac:dyDescent="0.35">
      <c r="A801" s="6">
        <v>400</v>
      </c>
      <c r="B801" s="6">
        <v>732740</v>
      </c>
      <c r="C801" s="6" t="s">
        <v>909</v>
      </c>
      <c r="D801" s="6" t="s">
        <v>1158</v>
      </c>
      <c r="E801" s="6" t="s">
        <v>1427</v>
      </c>
      <c r="F801" s="9">
        <v>37993.03</v>
      </c>
      <c r="G801" s="6">
        <v>2</v>
      </c>
      <c r="H801" s="6">
        <v>1</v>
      </c>
      <c r="I801" s="6">
        <v>732</v>
      </c>
      <c r="J801" s="6">
        <v>740</v>
      </c>
      <c r="K801" s="6">
        <v>1</v>
      </c>
      <c r="L801" s="6">
        <v>1</v>
      </c>
      <c r="M801" s="6">
        <v>1</v>
      </c>
      <c r="N801" s="6">
        <v>0</v>
      </c>
      <c r="O801" s="6">
        <v>1</v>
      </c>
      <c r="P801" s="6">
        <v>2</v>
      </c>
      <c r="Q801">
        <v>0</v>
      </c>
      <c r="R801">
        <v>0</v>
      </c>
      <c r="S801">
        <v>0</v>
      </c>
      <c r="T801">
        <f t="shared" si="489"/>
        <v>0</v>
      </c>
      <c r="U801">
        <v>0</v>
      </c>
      <c r="V801">
        <v>0</v>
      </c>
      <c r="W801">
        <f t="shared" si="490"/>
        <v>0</v>
      </c>
      <c r="X801">
        <v>0</v>
      </c>
      <c r="Y801">
        <v>0</v>
      </c>
      <c r="Z801">
        <v>0</v>
      </c>
      <c r="AA801">
        <f t="shared" si="485"/>
        <v>0</v>
      </c>
      <c r="AB801">
        <v>0</v>
      </c>
      <c r="AC801">
        <v>0</v>
      </c>
      <c r="AD801">
        <v>0</v>
      </c>
      <c r="AE801">
        <f t="shared" si="486"/>
        <v>0</v>
      </c>
      <c r="AF801">
        <v>0</v>
      </c>
      <c r="AG801">
        <v>0</v>
      </c>
      <c r="AH801">
        <v>0</v>
      </c>
      <c r="AI801">
        <f t="shared" si="491"/>
        <v>0</v>
      </c>
      <c r="AJ801">
        <v>0</v>
      </c>
      <c r="AK801">
        <v>0</v>
      </c>
      <c r="AL801">
        <v>0</v>
      </c>
      <c r="AM801">
        <f t="shared" si="488"/>
        <v>0</v>
      </c>
      <c r="AN801" s="8">
        <f t="shared" si="476"/>
        <v>0</v>
      </c>
      <c r="AO801" s="8">
        <f t="shared" si="475"/>
        <v>0</v>
      </c>
    </row>
    <row r="802" spans="1:42" ht="12.75" customHeight="1" x14ac:dyDescent="0.35">
      <c r="A802" s="6">
        <v>401</v>
      </c>
      <c r="B802" s="6">
        <v>732740</v>
      </c>
      <c r="C802" s="6" t="s">
        <v>909</v>
      </c>
      <c r="D802" s="6" t="s">
        <v>1158</v>
      </c>
      <c r="E802" s="6" t="s">
        <v>1435</v>
      </c>
      <c r="F802" s="9">
        <v>38431.01</v>
      </c>
      <c r="G802" s="6">
        <v>2</v>
      </c>
      <c r="H802" s="6">
        <v>2</v>
      </c>
      <c r="I802" s="6">
        <v>740</v>
      </c>
      <c r="J802" s="6">
        <v>732</v>
      </c>
      <c r="K802" s="6">
        <v>1</v>
      </c>
      <c r="L802" s="6">
        <v>1</v>
      </c>
      <c r="M802" s="6">
        <v>1</v>
      </c>
      <c r="N802" s="6">
        <v>0</v>
      </c>
      <c r="O802" s="6">
        <v>1</v>
      </c>
      <c r="P802" s="6">
        <v>2</v>
      </c>
      <c r="Q802">
        <v>0</v>
      </c>
      <c r="R802">
        <v>0</v>
      </c>
      <c r="S802">
        <v>0</v>
      </c>
      <c r="T802">
        <f t="shared" si="489"/>
        <v>0</v>
      </c>
      <c r="U802">
        <v>0</v>
      </c>
      <c r="V802">
        <v>0</v>
      </c>
      <c r="W802">
        <f t="shared" si="490"/>
        <v>0</v>
      </c>
      <c r="X802">
        <v>0</v>
      </c>
      <c r="Y802">
        <v>0</v>
      </c>
      <c r="Z802">
        <v>0</v>
      </c>
      <c r="AA802">
        <f t="shared" si="485"/>
        <v>0</v>
      </c>
      <c r="AB802">
        <v>0</v>
      </c>
      <c r="AC802">
        <v>0</v>
      </c>
      <c r="AD802">
        <v>0</v>
      </c>
      <c r="AE802">
        <f t="shared" si="486"/>
        <v>0</v>
      </c>
      <c r="AF802">
        <v>0</v>
      </c>
      <c r="AG802">
        <v>0</v>
      </c>
      <c r="AH802">
        <v>0</v>
      </c>
      <c r="AI802">
        <f t="shared" si="491"/>
        <v>0</v>
      </c>
      <c r="AJ802">
        <v>0</v>
      </c>
      <c r="AK802">
        <v>0</v>
      </c>
      <c r="AL802">
        <v>0</v>
      </c>
      <c r="AM802">
        <f t="shared" si="488"/>
        <v>0</v>
      </c>
      <c r="AN802" s="8">
        <f t="shared" si="476"/>
        <v>0</v>
      </c>
      <c r="AO802" s="8">
        <f t="shared" si="475"/>
        <v>0</v>
      </c>
      <c r="AP802"/>
    </row>
    <row r="803" spans="1:42" customFormat="1" x14ac:dyDescent="0.35">
      <c r="A803">
        <v>401</v>
      </c>
      <c r="B803">
        <v>732740</v>
      </c>
      <c r="C803" t="s">
        <v>909</v>
      </c>
      <c r="D803" t="s">
        <v>1158</v>
      </c>
      <c r="E803" t="s">
        <v>1562</v>
      </c>
      <c r="F803" s="10">
        <v>40520</v>
      </c>
      <c r="G803">
        <v>0</v>
      </c>
      <c r="H803">
        <v>0</v>
      </c>
      <c r="I803">
        <v>732</v>
      </c>
      <c r="J803">
        <v>740</v>
      </c>
      <c r="K803">
        <v>0</v>
      </c>
      <c r="L803">
        <v>0</v>
      </c>
      <c r="M803">
        <v>0</v>
      </c>
      <c r="N803">
        <v>0</v>
      </c>
      <c r="O803">
        <v>0</v>
      </c>
      <c r="P803">
        <v>0</v>
      </c>
      <c r="Q803">
        <v>0</v>
      </c>
      <c r="R803">
        <v>6</v>
      </c>
      <c r="S803">
        <v>5</v>
      </c>
      <c r="T803">
        <v>2</v>
      </c>
      <c r="U803">
        <v>17</v>
      </c>
      <c r="V803">
        <v>18</v>
      </c>
      <c r="W803">
        <v>2</v>
      </c>
      <c r="X803">
        <v>0</v>
      </c>
      <c r="Y803">
        <v>0</v>
      </c>
      <c r="Z803">
        <v>0</v>
      </c>
      <c r="AA803">
        <f t="shared" si="485"/>
        <v>0</v>
      </c>
      <c r="AB803">
        <v>0</v>
      </c>
      <c r="AC803">
        <v>0</v>
      </c>
      <c r="AD803">
        <v>0</v>
      </c>
      <c r="AE803">
        <f t="shared" si="486"/>
        <v>0</v>
      </c>
      <c r="AF803">
        <v>0</v>
      </c>
      <c r="AG803">
        <v>0</v>
      </c>
      <c r="AH803">
        <v>0</v>
      </c>
      <c r="AI803">
        <f t="shared" si="491"/>
        <v>0</v>
      </c>
      <c r="AJ803">
        <v>0</v>
      </c>
      <c r="AK803">
        <v>0</v>
      </c>
      <c r="AL803">
        <v>0</v>
      </c>
      <c r="AM803">
        <f t="shared" si="488"/>
        <v>0</v>
      </c>
      <c r="AN803" s="8">
        <f t="shared" si="476"/>
        <v>2</v>
      </c>
      <c r="AO803" s="8">
        <f t="shared" si="475"/>
        <v>2</v>
      </c>
    </row>
    <row r="804" spans="1:42" x14ac:dyDescent="0.35">
      <c r="A804" s="6">
        <v>402</v>
      </c>
      <c r="B804" s="6">
        <v>732740</v>
      </c>
      <c r="C804" s="6" t="s">
        <v>909</v>
      </c>
      <c r="D804" s="6" t="s">
        <v>1158</v>
      </c>
      <c r="E804" s="6" t="s">
        <v>1439</v>
      </c>
      <c r="F804" s="9">
        <v>39448.019999999997</v>
      </c>
      <c r="G804" s="6">
        <v>3</v>
      </c>
      <c r="H804" s="6">
        <v>2</v>
      </c>
      <c r="I804" s="6">
        <v>732</v>
      </c>
      <c r="J804" s="6">
        <v>740</v>
      </c>
      <c r="K804" s="6">
        <v>2</v>
      </c>
      <c r="L804" s="6">
        <v>0</v>
      </c>
      <c r="M804" s="6">
        <v>1</v>
      </c>
      <c r="N804" s="6">
        <v>0</v>
      </c>
      <c r="O804" s="6">
        <v>2</v>
      </c>
      <c r="P804" s="6">
        <v>4</v>
      </c>
      <c r="Q804">
        <v>0</v>
      </c>
      <c r="R804">
        <v>0</v>
      </c>
      <c r="S804">
        <v>0</v>
      </c>
      <c r="T804">
        <f t="shared" ref="T804:T810" si="492">SUM($R804+$S804)</f>
        <v>0</v>
      </c>
      <c r="U804">
        <v>0</v>
      </c>
      <c r="V804">
        <v>0</v>
      </c>
      <c r="W804">
        <f t="shared" ref="W804" si="493">SUM($U804, $V804)</f>
        <v>0</v>
      </c>
      <c r="X804">
        <v>0</v>
      </c>
      <c r="Y804">
        <v>0</v>
      </c>
      <c r="Z804">
        <v>0</v>
      </c>
      <c r="AA804">
        <f t="shared" si="485"/>
        <v>0</v>
      </c>
      <c r="AB804">
        <v>0</v>
      </c>
      <c r="AC804">
        <v>0</v>
      </c>
      <c r="AD804">
        <v>0</v>
      </c>
      <c r="AE804">
        <f t="shared" si="486"/>
        <v>0</v>
      </c>
      <c r="AF804">
        <v>0</v>
      </c>
      <c r="AG804">
        <v>0</v>
      </c>
      <c r="AH804">
        <v>0</v>
      </c>
      <c r="AI804">
        <f t="shared" si="491"/>
        <v>0</v>
      </c>
      <c r="AJ804">
        <v>0</v>
      </c>
      <c r="AK804">
        <v>0</v>
      </c>
      <c r="AL804">
        <v>0</v>
      </c>
      <c r="AM804">
        <f t="shared" si="488"/>
        <v>0</v>
      </c>
      <c r="AN804" s="8">
        <f t="shared" si="476"/>
        <v>0</v>
      </c>
      <c r="AO804" s="8">
        <f t="shared" si="475"/>
        <v>0</v>
      </c>
    </row>
    <row r="805" spans="1:42" customFormat="1" x14ac:dyDescent="0.35">
      <c r="A805">
        <v>402</v>
      </c>
      <c r="B805">
        <v>732740</v>
      </c>
      <c r="C805" t="s">
        <v>909</v>
      </c>
      <c r="D805" t="s">
        <v>1158</v>
      </c>
      <c r="E805" t="s">
        <v>1562</v>
      </c>
      <c r="F805" s="10">
        <v>41307</v>
      </c>
      <c r="G805">
        <v>0</v>
      </c>
      <c r="H805">
        <v>0</v>
      </c>
      <c r="I805">
        <v>740</v>
      </c>
      <c r="J805">
        <v>732</v>
      </c>
      <c r="K805">
        <v>0</v>
      </c>
      <c r="L805">
        <v>0</v>
      </c>
      <c r="M805">
        <v>0</v>
      </c>
      <c r="N805">
        <v>0</v>
      </c>
      <c r="O805">
        <v>0</v>
      </c>
      <c r="P805">
        <v>0</v>
      </c>
      <c r="Q805">
        <v>0</v>
      </c>
      <c r="R805">
        <v>0</v>
      </c>
      <c r="S805">
        <v>0</v>
      </c>
      <c r="T805">
        <f t="shared" si="492"/>
        <v>0</v>
      </c>
      <c r="U805">
        <v>17</v>
      </c>
      <c r="V805">
        <v>18</v>
      </c>
      <c r="W805">
        <v>2</v>
      </c>
      <c r="X805">
        <v>0</v>
      </c>
      <c r="Y805">
        <v>0</v>
      </c>
      <c r="Z805">
        <v>0</v>
      </c>
      <c r="AA805">
        <f t="shared" si="485"/>
        <v>0</v>
      </c>
      <c r="AB805">
        <v>0</v>
      </c>
      <c r="AC805">
        <v>0</v>
      </c>
      <c r="AD805">
        <v>0</v>
      </c>
      <c r="AE805">
        <f t="shared" si="486"/>
        <v>0</v>
      </c>
      <c r="AF805">
        <v>0</v>
      </c>
      <c r="AG805">
        <v>0</v>
      </c>
      <c r="AH805">
        <v>0</v>
      </c>
      <c r="AI805">
        <f t="shared" si="491"/>
        <v>0</v>
      </c>
      <c r="AJ805">
        <v>0</v>
      </c>
      <c r="AK805">
        <v>0</v>
      </c>
      <c r="AL805">
        <v>0</v>
      </c>
      <c r="AM805">
        <f t="shared" si="488"/>
        <v>0</v>
      </c>
      <c r="AN805" s="8">
        <f t="shared" si="476"/>
        <v>2</v>
      </c>
      <c r="AO805" s="8">
        <f t="shared" si="475"/>
        <v>0</v>
      </c>
    </row>
    <row r="806" spans="1:42" ht="12.75" customHeight="1" x14ac:dyDescent="0.35">
      <c r="A806" s="6">
        <v>403</v>
      </c>
      <c r="B806" s="6">
        <v>732740</v>
      </c>
      <c r="C806" s="6" t="s">
        <v>909</v>
      </c>
      <c r="D806" s="6" t="s">
        <v>1158</v>
      </c>
      <c r="E806" s="6" t="s">
        <v>1440</v>
      </c>
      <c r="F806" s="9">
        <v>40238</v>
      </c>
      <c r="G806" s="6">
        <v>2</v>
      </c>
      <c r="H806" s="6">
        <v>2</v>
      </c>
      <c r="I806" s="6">
        <v>732</v>
      </c>
      <c r="J806" s="6">
        <v>740</v>
      </c>
      <c r="K806" s="6">
        <v>1</v>
      </c>
      <c r="L806" s="6">
        <v>1</v>
      </c>
      <c r="M806" s="6">
        <v>1</v>
      </c>
      <c r="N806" s="6">
        <v>0</v>
      </c>
      <c r="O806" s="6">
        <v>1</v>
      </c>
      <c r="P806" s="6">
        <v>2</v>
      </c>
      <c r="Q806">
        <v>0</v>
      </c>
      <c r="R806">
        <v>0</v>
      </c>
      <c r="S806">
        <v>0</v>
      </c>
      <c r="T806">
        <f t="shared" si="492"/>
        <v>0</v>
      </c>
      <c r="U806">
        <v>0</v>
      </c>
      <c r="V806">
        <v>0</v>
      </c>
      <c r="W806">
        <f t="shared" ref="W806:W809" si="494">SUM($U806, $V806)</f>
        <v>0</v>
      </c>
      <c r="X806">
        <v>0</v>
      </c>
      <c r="Y806">
        <v>0</v>
      </c>
      <c r="Z806">
        <v>0</v>
      </c>
      <c r="AA806">
        <f t="shared" si="485"/>
        <v>0</v>
      </c>
      <c r="AB806">
        <v>0</v>
      </c>
      <c r="AC806">
        <v>0</v>
      </c>
      <c r="AD806">
        <v>0</v>
      </c>
      <c r="AE806">
        <f t="shared" si="486"/>
        <v>0</v>
      </c>
      <c r="AF806">
        <v>0</v>
      </c>
      <c r="AG806">
        <v>0</v>
      </c>
      <c r="AH806">
        <v>0</v>
      </c>
      <c r="AI806">
        <f t="shared" si="491"/>
        <v>0</v>
      </c>
      <c r="AJ806">
        <v>0</v>
      </c>
      <c r="AK806">
        <v>0</v>
      </c>
      <c r="AL806">
        <v>0</v>
      </c>
      <c r="AM806">
        <f t="shared" si="488"/>
        <v>0</v>
      </c>
      <c r="AN806" s="8">
        <f t="shared" si="476"/>
        <v>0</v>
      </c>
      <c r="AO806" s="8">
        <f t="shared" si="475"/>
        <v>0</v>
      </c>
    </row>
    <row r="807" spans="1:42" customFormat="1" x14ac:dyDescent="0.35">
      <c r="A807">
        <v>403</v>
      </c>
      <c r="B807">
        <v>732740</v>
      </c>
      <c r="C807" t="s">
        <v>909</v>
      </c>
      <c r="D807" t="s">
        <v>1158</v>
      </c>
      <c r="E807" t="s">
        <v>1442</v>
      </c>
      <c r="F807" s="10">
        <v>41625</v>
      </c>
      <c r="G807">
        <v>2</v>
      </c>
      <c r="H807">
        <v>2</v>
      </c>
      <c r="I807">
        <v>740</v>
      </c>
      <c r="J807">
        <v>732</v>
      </c>
      <c r="K807">
        <v>1</v>
      </c>
      <c r="L807">
        <v>1</v>
      </c>
      <c r="M807">
        <v>1</v>
      </c>
      <c r="N807">
        <v>0</v>
      </c>
      <c r="O807">
        <v>1</v>
      </c>
      <c r="P807">
        <v>2</v>
      </c>
      <c r="Q807">
        <v>0</v>
      </c>
      <c r="R807">
        <v>0</v>
      </c>
      <c r="S807">
        <v>0</v>
      </c>
      <c r="T807">
        <f t="shared" si="492"/>
        <v>0</v>
      </c>
      <c r="U807">
        <v>0</v>
      </c>
      <c r="V807">
        <v>0</v>
      </c>
      <c r="W807">
        <f t="shared" si="494"/>
        <v>0</v>
      </c>
      <c r="X807">
        <v>0</v>
      </c>
      <c r="Y807">
        <v>0</v>
      </c>
      <c r="Z807">
        <v>0</v>
      </c>
      <c r="AA807">
        <f t="shared" si="485"/>
        <v>0</v>
      </c>
      <c r="AB807">
        <v>16.399999999999999</v>
      </c>
      <c r="AC807">
        <v>0</v>
      </c>
      <c r="AD807">
        <v>17.399999999999999</v>
      </c>
      <c r="AE807">
        <v>2</v>
      </c>
      <c r="AF807">
        <v>0</v>
      </c>
      <c r="AG807">
        <v>0</v>
      </c>
      <c r="AH807">
        <v>0</v>
      </c>
      <c r="AI807">
        <f t="shared" si="491"/>
        <v>0</v>
      </c>
      <c r="AJ807">
        <v>0</v>
      </c>
      <c r="AK807">
        <v>0</v>
      </c>
      <c r="AL807">
        <v>0</v>
      </c>
      <c r="AM807">
        <f t="shared" si="488"/>
        <v>0</v>
      </c>
      <c r="AN807" s="8">
        <f t="shared" si="476"/>
        <v>2</v>
      </c>
      <c r="AO807" s="8">
        <f t="shared" si="475"/>
        <v>0</v>
      </c>
    </row>
    <row r="808" spans="1:42" ht="12.75" customHeight="1" x14ac:dyDescent="0.35">
      <c r="A808" s="6">
        <v>404</v>
      </c>
      <c r="B808" s="6">
        <v>732740</v>
      </c>
      <c r="C808" s="6" t="s">
        <v>909</v>
      </c>
      <c r="D808" s="6" t="s">
        <v>1158</v>
      </c>
      <c r="E808" s="6" t="s">
        <v>1442</v>
      </c>
      <c r="F808" s="9">
        <v>40238.019999999997</v>
      </c>
      <c r="G808" s="6">
        <v>2</v>
      </c>
      <c r="H808" s="6">
        <v>2</v>
      </c>
      <c r="I808" s="6">
        <v>740</v>
      </c>
      <c r="J808" s="6">
        <v>732</v>
      </c>
      <c r="K808" s="6">
        <v>1</v>
      </c>
      <c r="L808" s="6">
        <v>1</v>
      </c>
      <c r="M808" s="6">
        <v>1</v>
      </c>
      <c r="N808" s="6">
        <v>0</v>
      </c>
      <c r="O808" s="6">
        <v>1</v>
      </c>
      <c r="P808" s="6">
        <v>2</v>
      </c>
      <c r="Q808">
        <v>0</v>
      </c>
      <c r="R808">
        <v>0</v>
      </c>
      <c r="S808">
        <v>0</v>
      </c>
      <c r="T808">
        <f t="shared" si="492"/>
        <v>0</v>
      </c>
      <c r="U808">
        <v>0</v>
      </c>
      <c r="V808">
        <v>0</v>
      </c>
      <c r="W808">
        <f t="shared" si="494"/>
        <v>0</v>
      </c>
      <c r="X808">
        <v>0</v>
      </c>
      <c r="Y808">
        <v>0</v>
      </c>
      <c r="Z808">
        <v>0</v>
      </c>
      <c r="AA808">
        <f t="shared" si="485"/>
        <v>0</v>
      </c>
      <c r="AB808">
        <v>16.399999999999999</v>
      </c>
      <c r="AC808">
        <v>0</v>
      </c>
      <c r="AD808">
        <v>17.399999999999999</v>
      </c>
      <c r="AE808">
        <v>2</v>
      </c>
      <c r="AF808">
        <v>0</v>
      </c>
      <c r="AG808">
        <v>0</v>
      </c>
      <c r="AH808">
        <v>0</v>
      </c>
      <c r="AI808">
        <f t="shared" si="491"/>
        <v>0</v>
      </c>
      <c r="AJ808">
        <v>0</v>
      </c>
      <c r="AK808">
        <v>0</v>
      </c>
      <c r="AL808">
        <v>0</v>
      </c>
      <c r="AM808">
        <f t="shared" si="488"/>
        <v>0</v>
      </c>
      <c r="AN808" s="8">
        <f t="shared" si="476"/>
        <v>2</v>
      </c>
      <c r="AO808" s="8">
        <f t="shared" si="475"/>
        <v>0</v>
      </c>
    </row>
    <row r="809" spans="1:42" customFormat="1" x14ac:dyDescent="0.35">
      <c r="A809">
        <v>404</v>
      </c>
      <c r="B809">
        <v>732740</v>
      </c>
      <c r="C809" t="s">
        <v>909</v>
      </c>
      <c r="D809" t="s">
        <v>1158</v>
      </c>
      <c r="E809" t="s">
        <v>1571</v>
      </c>
      <c r="F809" s="10">
        <v>41672</v>
      </c>
      <c r="G809">
        <v>2</v>
      </c>
      <c r="H809">
        <v>2</v>
      </c>
      <c r="I809">
        <v>732</v>
      </c>
      <c r="J809">
        <v>740</v>
      </c>
      <c r="K809">
        <v>1</v>
      </c>
      <c r="L809">
        <v>1</v>
      </c>
      <c r="M809">
        <v>1</v>
      </c>
      <c r="N809">
        <v>0</v>
      </c>
      <c r="O809">
        <v>1</v>
      </c>
      <c r="P809">
        <v>2</v>
      </c>
      <c r="Q809">
        <v>0</v>
      </c>
      <c r="R809">
        <v>0</v>
      </c>
      <c r="S809">
        <v>0</v>
      </c>
      <c r="T809">
        <f t="shared" si="492"/>
        <v>0</v>
      </c>
      <c r="U809">
        <v>0</v>
      </c>
      <c r="V809">
        <v>0</v>
      </c>
      <c r="W809">
        <f t="shared" si="494"/>
        <v>0</v>
      </c>
      <c r="X809">
        <v>0</v>
      </c>
      <c r="Y809">
        <v>0</v>
      </c>
      <c r="Z809">
        <v>0</v>
      </c>
      <c r="AA809">
        <f t="shared" si="485"/>
        <v>0</v>
      </c>
      <c r="AB809">
        <v>0</v>
      </c>
      <c r="AC809">
        <v>0</v>
      </c>
      <c r="AD809">
        <v>0</v>
      </c>
      <c r="AE809">
        <v>0</v>
      </c>
      <c r="AF809">
        <v>0</v>
      </c>
      <c r="AG809">
        <v>0</v>
      </c>
      <c r="AH809">
        <v>0</v>
      </c>
      <c r="AI809">
        <f t="shared" si="491"/>
        <v>0</v>
      </c>
      <c r="AJ809">
        <v>0</v>
      </c>
      <c r="AK809">
        <v>0</v>
      </c>
      <c r="AL809">
        <v>0</v>
      </c>
      <c r="AM809">
        <f t="shared" si="488"/>
        <v>0</v>
      </c>
      <c r="AN809" s="8">
        <f t="shared" si="476"/>
        <v>0</v>
      </c>
      <c r="AO809" s="8">
        <f t="shared" si="475"/>
        <v>0</v>
      </c>
    </row>
    <row r="810" spans="1:42" x14ac:dyDescent="0.35">
      <c r="A810" s="6">
        <v>405</v>
      </c>
      <c r="B810" s="6">
        <v>732740</v>
      </c>
      <c r="C810" s="6" t="s">
        <v>909</v>
      </c>
      <c r="D810" s="6" t="s">
        <v>1158</v>
      </c>
      <c r="E810" s="6" t="s">
        <v>1444</v>
      </c>
      <c r="F810" s="9">
        <v>41924</v>
      </c>
      <c r="G810" s="6">
        <v>3</v>
      </c>
      <c r="H810" s="6">
        <v>2</v>
      </c>
      <c r="I810" s="6">
        <v>732</v>
      </c>
      <c r="J810" s="6">
        <v>740</v>
      </c>
      <c r="K810" s="6">
        <v>2</v>
      </c>
      <c r="L810" s="6">
        <v>0</v>
      </c>
      <c r="M810" s="6">
        <v>1</v>
      </c>
      <c r="N810" s="6">
        <v>0</v>
      </c>
      <c r="O810" s="6">
        <v>1</v>
      </c>
      <c r="P810" s="6">
        <v>3</v>
      </c>
      <c r="Q810">
        <v>1</v>
      </c>
      <c r="R810">
        <v>0</v>
      </c>
      <c r="S810">
        <v>0</v>
      </c>
      <c r="T810">
        <f t="shared" si="492"/>
        <v>0</v>
      </c>
      <c r="U810">
        <v>17</v>
      </c>
      <c r="V810">
        <v>18</v>
      </c>
      <c r="W810">
        <v>2</v>
      </c>
      <c r="X810">
        <v>0</v>
      </c>
      <c r="Y810">
        <v>0</v>
      </c>
      <c r="Z810">
        <v>0</v>
      </c>
      <c r="AA810">
        <f t="shared" si="485"/>
        <v>0</v>
      </c>
      <c r="AB810">
        <v>0</v>
      </c>
      <c r="AC810">
        <v>0</v>
      </c>
      <c r="AD810">
        <v>0</v>
      </c>
      <c r="AE810">
        <f t="shared" ref="AE810:AE833" si="495">SUM($AB810+$AC810+$AD810)</f>
        <v>0</v>
      </c>
      <c r="AF810">
        <v>0</v>
      </c>
      <c r="AG810">
        <v>0</v>
      </c>
      <c r="AH810">
        <v>0</v>
      </c>
      <c r="AI810">
        <f t="shared" si="491"/>
        <v>0</v>
      </c>
      <c r="AJ810">
        <v>0</v>
      </c>
      <c r="AK810">
        <v>0</v>
      </c>
      <c r="AL810">
        <v>0</v>
      </c>
      <c r="AM810">
        <f t="shared" si="488"/>
        <v>0</v>
      </c>
      <c r="AN810" s="8">
        <f t="shared" si="476"/>
        <v>2</v>
      </c>
      <c r="AO810" s="8">
        <f t="shared" si="475"/>
        <v>0</v>
      </c>
    </row>
    <row r="811" spans="1:42" customFormat="1" x14ac:dyDescent="0.35">
      <c r="A811">
        <v>405</v>
      </c>
      <c r="B811">
        <v>732740</v>
      </c>
      <c r="C811" t="s">
        <v>909</v>
      </c>
      <c r="D811" t="s">
        <v>1158</v>
      </c>
      <c r="E811" t="s">
        <v>1562</v>
      </c>
      <c r="F811" s="10">
        <v>41925</v>
      </c>
      <c r="G811">
        <v>0</v>
      </c>
      <c r="H811">
        <v>0</v>
      </c>
      <c r="I811">
        <v>740</v>
      </c>
      <c r="J811">
        <v>732</v>
      </c>
      <c r="K811">
        <v>0</v>
      </c>
      <c r="L811">
        <v>0</v>
      </c>
      <c r="M811">
        <v>0</v>
      </c>
      <c r="N811">
        <v>0</v>
      </c>
      <c r="O811">
        <v>0</v>
      </c>
      <c r="P811">
        <v>0</v>
      </c>
      <c r="Q811">
        <v>1</v>
      </c>
      <c r="R811">
        <v>6</v>
      </c>
      <c r="S811">
        <v>5</v>
      </c>
      <c r="T811">
        <v>2</v>
      </c>
      <c r="U811">
        <v>17</v>
      </c>
      <c r="V811">
        <v>0</v>
      </c>
      <c r="W811">
        <v>1</v>
      </c>
      <c r="X811">
        <v>0</v>
      </c>
      <c r="Y811">
        <v>0</v>
      </c>
      <c r="Z811">
        <v>0</v>
      </c>
      <c r="AA811">
        <f t="shared" si="485"/>
        <v>0</v>
      </c>
      <c r="AB811">
        <v>0</v>
      </c>
      <c r="AC811">
        <v>0</v>
      </c>
      <c r="AD811">
        <v>0</v>
      </c>
      <c r="AE811">
        <f t="shared" si="495"/>
        <v>0</v>
      </c>
      <c r="AF811">
        <v>0</v>
      </c>
      <c r="AG811">
        <v>0</v>
      </c>
      <c r="AH811">
        <v>0</v>
      </c>
      <c r="AI811">
        <f t="shared" si="491"/>
        <v>0</v>
      </c>
      <c r="AJ811">
        <v>0</v>
      </c>
      <c r="AK811">
        <v>0</v>
      </c>
      <c r="AL811">
        <v>0</v>
      </c>
      <c r="AM811">
        <f t="shared" si="488"/>
        <v>0</v>
      </c>
      <c r="AN811" s="8">
        <f t="shared" si="476"/>
        <v>1</v>
      </c>
      <c r="AO811" s="8">
        <f t="shared" si="475"/>
        <v>2</v>
      </c>
    </row>
    <row r="812" spans="1:42" ht="12.75" customHeight="1" x14ac:dyDescent="0.35">
      <c r="A812" s="6">
        <v>406</v>
      </c>
      <c r="B812" s="6">
        <v>750770</v>
      </c>
      <c r="C812" s="6" t="s">
        <v>1203</v>
      </c>
      <c r="D812" s="6" t="s">
        <v>1099</v>
      </c>
      <c r="E812" s="6" t="s">
        <v>1449</v>
      </c>
      <c r="F812" s="9">
        <v>37186.01</v>
      </c>
      <c r="G812" s="6">
        <v>1</v>
      </c>
      <c r="H812" s="6">
        <v>2</v>
      </c>
      <c r="I812" s="6">
        <v>770</v>
      </c>
      <c r="J812" s="6">
        <v>750</v>
      </c>
      <c r="K812" s="6">
        <v>1</v>
      </c>
      <c r="L812" s="6">
        <v>1</v>
      </c>
      <c r="M812" s="6">
        <v>1</v>
      </c>
      <c r="N812" s="6">
        <v>0</v>
      </c>
      <c r="O812" s="6">
        <v>1</v>
      </c>
      <c r="P812" s="6">
        <v>2</v>
      </c>
      <c r="Q812">
        <v>0</v>
      </c>
      <c r="R812">
        <v>6</v>
      </c>
      <c r="S812">
        <v>5</v>
      </c>
      <c r="T812">
        <v>2</v>
      </c>
      <c r="U812">
        <v>0</v>
      </c>
      <c r="V812">
        <v>0</v>
      </c>
      <c r="W812">
        <f t="shared" ref="W812" si="496">SUM($U812, $V812)</f>
        <v>0</v>
      </c>
      <c r="X812">
        <v>0</v>
      </c>
      <c r="Y812">
        <v>0</v>
      </c>
      <c r="Z812">
        <v>0</v>
      </c>
      <c r="AA812">
        <f t="shared" si="485"/>
        <v>0</v>
      </c>
      <c r="AB812">
        <v>0</v>
      </c>
      <c r="AC812">
        <v>0</v>
      </c>
      <c r="AD812">
        <v>0</v>
      </c>
      <c r="AE812">
        <f t="shared" si="495"/>
        <v>0</v>
      </c>
      <c r="AF812">
        <v>3</v>
      </c>
      <c r="AG812">
        <v>0</v>
      </c>
      <c r="AH812">
        <v>0.1</v>
      </c>
      <c r="AI812">
        <v>2</v>
      </c>
      <c r="AJ812">
        <v>0</v>
      </c>
      <c r="AK812">
        <v>0</v>
      </c>
      <c r="AL812">
        <v>0</v>
      </c>
      <c r="AM812">
        <f t="shared" si="488"/>
        <v>0</v>
      </c>
      <c r="AN812" s="8">
        <f t="shared" si="476"/>
        <v>0</v>
      </c>
      <c r="AO812" s="8">
        <f t="shared" si="475"/>
        <v>4</v>
      </c>
    </row>
    <row r="813" spans="1:42" customFormat="1" x14ac:dyDescent="0.35">
      <c r="A813">
        <v>406</v>
      </c>
      <c r="B813">
        <v>750770</v>
      </c>
      <c r="C813" t="s">
        <v>1203</v>
      </c>
      <c r="D813" t="s">
        <v>1099</v>
      </c>
      <c r="E813" t="s">
        <v>1562</v>
      </c>
      <c r="F813" s="10">
        <v>41927</v>
      </c>
      <c r="G813">
        <v>0</v>
      </c>
      <c r="H813">
        <v>0</v>
      </c>
      <c r="I813">
        <v>750</v>
      </c>
      <c r="J813">
        <v>770</v>
      </c>
      <c r="K813">
        <v>0</v>
      </c>
      <c r="L813">
        <v>0</v>
      </c>
      <c r="M813">
        <v>0</v>
      </c>
      <c r="N813">
        <v>0</v>
      </c>
      <c r="O813">
        <v>0</v>
      </c>
      <c r="P813">
        <v>0</v>
      </c>
      <c r="Q813">
        <v>0</v>
      </c>
      <c r="R813">
        <v>6</v>
      </c>
      <c r="S813">
        <v>5</v>
      </c>
      <c r="T813">
        <v>2</v>
      </c>
      <c r="U813">
        <v>17</v>
      </c>
      <c r="V813">
        <v>0</v>
      </c>
      <c r="W813">
        <v>1</v>
      </c>
      <c r="X813">
        <v>0</v>
      </c>
      <c r="Y813">
        <v>0</v>
      </c>
      <c r="Z813">
        <v>0</v>
      </c>
      <c r="AA813">
        <f t="shared" si="485"/>
        <v>0</v>
      </c>
      <c r="AB813">
        <v>0</v>
      </c>
      <c r="AC813">
        <v>0</v>
      </c>
      <c r="AD813">
        <v>0</v>
      </c>
      <c r="AE813">
        <f t="shared" si="495"/>
        <v>0</v>
      </c>
      <c r="AF813">
        <v>0</v>
      </c>
      <c r="AG813">
        <v>2.8</v>
      </c>
      <c r="AH813">
        <v>0.1</v>
      </c>
      <c r="AI813">
        <v>2</v>
      </c>
      <c r="AJ813">
        <v>0</v>
      </c>
      <c r="AK813">
        <v>0</v>
      </c>
      <c r="AL813">
        <v>0</v>
      </c>
      <c r="AM813">
        <f t="shared" si="488"/>
        <v>0</v>
      </c>
      <c r="AN813" s="8">
        <f t="shared" si="476"/>
        <v>1</v>
      </c>
      <c r="AO813" s="8">
        <f t="shared" si="475"/>
        <v>4</v>
      </c>
    </row>
    <row r="814" spans="1:42" ht="12.75" customHeight="1" x14ac:dyDescent="0.35">
      <c r="A814" s="6">
        <v>407</v>
      </c>
      <c r="B814" s="6">
        <v>750770</v>
      </c>
      <c r="C814" s="6" t="s">
        <v>1203</v>
      </c>
      <c r="D814" s="6" t="s">
        <v>1099</v>
      </c>
      <c r="E814" s="6" t="s">
        <v>1452</v>
      </c>
      <c r="F814" s="9">
        <v>37681.01</v>
      </c>
      <c r="G814" s="6">
        <v>4.3</v>
      </c>
      <c r="H814" s="6">
        <v>2</v>
      </c>
      <c r="I814" s="6">
        <v>750</v>
      </c>
      <c r="J814" s="6">
        <v>770</v>
      </c>
      <c r="K814" s="6">
        <v>1</v>
      </c>
      <c r="L814" s="6">
        <v>1</v>
      </c>
      <c r="M814" s="6">
        <v>1</v>
      </c>
      <c r="N814" s="6">
        <v>0</v>
      </c>
      <c r="O814" s="6">
        <v>1</v>
      </c>
      <c r="P814" s="6">
        <v>2</v>
      </c>
      <c r="Q814">
        <v>0</v>
      </c>
      <c r="R814">
        <v>0</v>
      </c>
      <c r="S814">
        <v>0</v>
      </c>
      <c r="T814">
        <f t="shared" ref="T814" si="497">SUM($R814+$S814)</f>
        <v>0</v>
      </c>
      <c r="U814">
        <v>0</v>
      </c>
      <c r="V814">
        <v>0</v>
      </c>
      <c r="W814">
        <f t="shared" ref="W814" si="498">SUM($U814, $V814)</f>
        <v>0</v>
      </c>
      <c r="X814">
        <v>0</v>
      </c>
      <c r="Y814">
        <v>0</v>
      </c>
      <c r="Z814">
        <v>0</v>
      </c>
      <c r="AA814">
        <f t="shared" si="485"/>
        <v>0</v>
      </c>
      <c r="AB814">
        <v>0</v>
      </c>
      <c r="AC814">
        <v>0</v>
      </c>
      <c r="AD814">
        <v>0</v>
      </c>
      <c r="AE814">
        <f t="shared" si="495"/>
        <v>0</v>
      </c>
      <c r="AF814">
        <v>0</v>
      </c>
      <c r="AG814">
        <v>0</v>
      </c>
      <c r="AH814">
        <v>0.1</v>
      </c>
      <c r="AI814">
        <v>1</v>
      </c>
      <c r="AJ814">
        <v>0</v>
      </c>
      <c r="AK814">
        <v>0</v>
      </c>
      <c r="AL814">
        <v>0</v>
      </c>
      <c r="AM814">
        <f t="shared" si="488"/>
        <v>0</v>
      </c>
      <c r="AN814" s="8">
        <f t="shared" si="476"/>
        <v>0</v>
      </c>
      <c r="AO814" s="8">
        <f t="shared" si="475"/>
        <v>1</v>
      </c>
    </row>
    <row r="815" spans="1:42" customFormat="1" x14ac:dyDescent="0.35">
      <c r="A815">
        <v>407</v>
      </c>
      <c r="B815">
        <v>750770</v>
      </c>
      <c r="C815" t="s">
        <v>1203</v>
      </c>
      <c r="D815" t="s">
        <v>1099</v>
      </c>
      <c r="E815" t="s">
        <v>1562</v>
      </c>
      <c r="F815" s="10">
        <v>42218</v>
      </c>
      <c r="G815">
        <v>0</v>
      </c>
      <c r="H815">
        <v>0</v>
      </c>
      <c r="I815">
        <v>770</v>
      </c>
      <c r="J815">
        <v>750</v>
      </c>
      <c r="K815">
        <v>0</v>
      </c>
      <c r="L815">
        <v>0</v>
      </c>
      <c r="M815">
        <v>0</v>
      </c>
      <c r="N815">
        <v>0</v>
      </c>
      <c r="O815">
        <v>0</v>
      </c>
      <c r="P815">
        <v>0</v>
      </c>
      <c r="Q815">
        <v>0</v>
      </c>
      <c r="R815">
        <v>6</v>
      </c>
      <c r="S815">
        <v>5</v>
      </c>
      <c r="T815">
        <v>2</v>
      </c>
      <c r="U815">
        <v>17</v>
      </c>
      <c r="V815">
        <v>0</v>
      </c>
      <c r="W815">
        <v>1</v>
      </c>
      <c r="X815">
        <v>0</v>
      </c>
      <c r="Y815">
        <v>0</v>
      </c>
      <c r="Z815">
        <v>0</v>
      </c>
      <c r="AA815">
        <f t="shared" si="485"/>
        <v>0</v>
      </c>
      <c r="AB815">
        <v>0</v>
      </c>
      <c r="AC815">
        <v>0</v>
      </c>
      <c r="AD815">
        <v>0</v>
      </c>
      <c r="AE815">
        <f t="shared" si="495"/>
        <v>0</v>
      </c>
      <c r="AF815">
        <v>0</v>
      </c>
      <c r="AG815">
        <v>0</v>
      </c>
      <c r="AH815">
        <v>0.1</v>
      </c>
      <c r="AI815">
        <v>1</v>
      </c>
      <c r="AJ815">
        <v>0</v>
      </c>
      <c r="AK815">
        <v>0</v>
      </c>
      <c r="AL815">
        <v>0</v>
      </c>
      <c r="AM815">
        <f t="shared" si="488"/>
        <v>0</v>
      </c>
      <c r="AN815" s="8">
        <f t="shared" si="476"/>
        <v>1</v>
      </c>
      <c r="AO815" s="8">
        <f t="shared" si="475"/>
        <v>3</v>
      </c>
    </row>
    <row r="816" spans="1:42" x14ac:dyDescent="0.35">
      <c r="A816" s="6">
        <v>408</v>
      </c>
      <c r="B816" s="6">
        <v>750770</v>
      </c>
      <c r="C816" s="6" t="s">
        <v>1203</v>
      </c>
      <c r="D816" s="6" t="s">
        <v>1099</v>
      </c>
      <c r="E816" s="6" t="s">
        <v>1456</v>
      </c>
      <c r="F816" s="9">
        <v>42461.02</v>
      </c>
      <c r="G816" s="6">
        <v>1</v>
      </c>
      <c r="H816" s="6">
        <v>2</v>
      </c>
      <c r="I816" s="6">
        <v>750</v>
      </c>
      <c r="J816" s="6">
        <v>770</v>
      </c>
      <c r="K816" s="6">
        <v>1</v>
      </c>
      <c r="L816" s="6">
        <v>1</v>
      </c>
      <c r="M816" s="6">
        <v>1</v>
      </c>
      <c r="N816" s="6">
        <v>0</v>
      </c>
      <c r="O816" s="6">
        <v>1</v>
      </c>
      <c r="P816" s="6">
        <v>2</v>
      </c>
      <c r="Q816">
        <v>0</v>
      </c>
      <c r="R816">
        <v>0</v>
      </c>
      <c r="S816">
        <v>0</v>
      </c>
      <c r="T816">
        <f t="shared" ref="T816" si="499">SUM($R816+$S816)</f>
        <v>0</v>
      </c>
      <c r="U816">
        <v>17</v>
      </c>
      <c r="V816">
        <v>18</v>
      </c>
      <c r="W816">
        <v>2</v>
      </c>
      <c r="X816">
        <v>0</v>
      </c>
      <c r="Y816">
        <v>0</v>
      </c>
      <c r="Z816">
        <v>0</v>
      </c>
      <c r="AA816">
        <f t="shared" si="485"/>
        <v>0</v>
      </c>
      <c r="AB816">
        <v>0</v>
      </c>
      <c r="AC816">
        <v>0</v>
      </c>
      <c r="AD816">
        <v>0</v>
      </c>
      <c r="AE816">
        <f t="shared" si="495"/>
        <v>0</v>
      </c>
      <c r="AF816">
        <v>0</v>
      </c>
      <c r="AG816">
        <v>0</v>
      </c>
      <c r="AH816">
        <v>0</v>
      </c>
      <c r="AI816">
        <f t="shared" ref="AI816" si="500">SUM($AF816+$AG816+$AH816)</f>
        <v>0</v>
      </c>
      <c r="AJ816">
        <v>0</v>
      </c>
      <c r="AK816">
        <v>0</v>
      </c>
      <c r="AL816">
        <v>0</v>
      </c>
      <c r="AM816">
        <f t="shared" si="488"/>
        <v>0</v>
      </c>
      <c r="AN816" s="8">
        <f t="shared" si="476"/>
        <v>2</v>
      </c>
      <c r="AO816" s="8">
        <f t="shared" si="475"/>
        <v>0</v>
      </c>
    </row>
    <row r="817" spans="1:41" customFormat="1" x14ac:dyDescent="0.35">
      <c r="A817">
        <v>408</v>
      </c>
      <c r="B817">
        <v>750770</v>
      </c>
      <c r="C817" t="s">
        <v>1203</v>
      </c>
      <c r="D817" t="s">
        <v>1099</v>
      </c>
      <c r="E817" t="s">
        <v>1562</v>
      </c>
      <c r="F817" s="10">
        <v>42462</v>
      </c>
      <c r="G817">
        <v>0</v>
      </c>
      <c r="H817">
        <v>0</v>
      </c>
      <c r="I817">
        <v>770</v>
      </c>
      <c r="J817">
        <v>750</v>
      </c>
      <c r="K817">
        <v>0</v>
      </c>
      <c r="L817">
        <v>0</v>
      </c>
      <c r="M817">
        <v>0</v>
      </c>
      <c r="N817">
        <v>0</v>
      </c>
      <c r="O817">
        <v>0</v>
      </c>
      <c r="P817">
        <v>0</v>
      </c>
      <c r="Q817">
        <v>0</v>
      </c>
      <c r="R817">
        <v>6</v>
      </c>
      <c r="S817">
        <v>5</v>
      </c>
      <c r="T817">
        <v>2</v>
      </c>
      <c r="U817">
        <v>17</v>
      </c>
      <c r="V817">
        <v>18</v>
      </c>
      <c r="W817">
        <v>2</v>
      </c>
      <c r="X817">
        <v>0</v>
      </c>
      <c r="Y817">
        <v>0</v>
      </c>
      <c r="Z817">
        <v>0</v>
      </c>
      <c r="AA817">
        <f t="shared" si="485"/>
        <v>0</v>
      </c>
      <c r="AB817">
        <v>0</v>
      </c>
      <c r="AC817">
        <v>0</v>
      </c>
      <c r="AD817">
        <v>0</v>
      </c>
      <c r="AE817">
        <f t="shared" si="495"/>
        <v>0</v>
      </c>
      <c r="AF817">
        <v>3</v>
      </c>
      <c r="AG817">
        <v>0</v>
      </c>
      <c r="AH817">
        <v>0.1</v>
      </c>
      <c r="AI817">
        <v>2</v>
      </c>
      <c r="AJ817">
        <v>0</v>
      </c>
      <c r="AK817">
        <v>0</v>
      </c>
      <c r="AL817">
        <v>0</v>
      </c>
      <c r="AM817">
        <f t="shared" si="488"/>
        <v>0</v>
      </c>
      <c r="AN817" s="8">
        <f t="shared" si="476"/>
        <v>2</v>
      </c>
      <c r="AO817" s="8">
        <f t="shared" si="475"/>
        <v>4</v>
      </c>
    </row>
    <row r="818" spans="1:41" x14ac:dyDescent="0.35">
      <c r="A818" s="6">
        <v>409</v>
      </c>
      <c r="B818" s="6">
        <v>750770</v>
      </c>
      <c r="C818" s="6" t="s">
        <v>1203</v>
      </c>
      <c r="D818" s="6" t="s">
        <v>1099</v>
      </c>
      <c r="E818" s="6" t="s">
        <v>1460</v>
      </c>
      <c r="F818" s="9">
        <v>42677</v>
      </c>
      <c r="G818" s="6">
        <v>1</v>
      </c>
      <c r="H818" s="6">
        <v>2</v>
      </c>
      <c r="I818" s="6">
        <v>750</v>
      </c>
      <c r="J818" s="6">
        <v>770</v>
      </c>
      <c r="K818" s="6">
        <v>1</v>
      </c>
      <c r="L818" s="6">
        <v>1</v>
      </c>
      <c r="M818" s="6">
        <v>1</v>
      </c>
      <c r="N818" s="6">
        <v>0</v>
      </c>
      <c r="O818" s="6">
        <v>1</v>
      </c>
      <c r="P818" s="6">
        <v>2</v>
      </c>
      <c r="Q818">
        <v>0</v>
      </c>
      <c r="R818">
        <v>0</v>
      </c>
      <c r="S818">
        <v>5</v>
      </c>
      <c r="T818">
        <v>1</v>
      </c>
      <c r="U818">
        <v>17</v>
      </c>
      <c r="V818">
        <v>18</v>
      </c>
      <c r="W818">
        <v>2</v>
      </c>
      <c r="X818">
        <v>0</v>
      </c>
      <c r="Y818">
        <v>0</v>
      </c>
      <c r="Z818">
        <v>0</v>
      </c>
      <c r="AA818">
        <f t="shared" si="485"/>
        <v>0</v>
      </c>
      <c r="AB818">
        <v>0</v>
      </c>
      <c r="AC818">
        <v>0</v>
      </c>
      <c r="AD818">
        <v>0</v>
      </c>
      <c r="AE818">
        <f t="shared" si="495"/>
        <v>0</v>
      </c>
      <c r="AF818">
        <v>0</v>
      </c>
      <c r="AG818">
        <v>0</v>
      </c>
      <c r="AH818">
        <v>0.1</v>
      </c>
      <c r="AI818">
        <v>1</v>
      </c>
      <c r="AJ818">
        <v>0</v>
      </c>
      <c r="AK818">
        <v>0</v>
      </c>
      <c r="AL818">
        <v>0</v>
      </c>
      <c r="AM818">
        <f t="shared" si="488"/>
        <v>0</v>
      </c>
      <c r="AN818" s="8">
        <f t="shared" si="476"/>
        <v>2</v>
      </c>
      <c r="AO818" s="8">
        <f t="shared" si="475"/>
        <v>2</v>
      </c>
    </row>
    <row r="819" spans="1:41" customFormat="1" x14ac:dyDescent="0.35">
      <c r="A819">
        <v>409</v>
      </c>
      <c r="B819">
        <v>750770</v>
      </c>
      <c r="C819" t="s">
        <v>1203</v>
      </c>
      <c r="D819" t="s">
        <v>1099</v>
      </c>
      <c r="E819" t="s">
        <v>1572</v>
      </c>
      <c r="F819" s="10">
        <v>42678</v>
      </c>
      <c r="G819">
        <v>1</v>
      </c>
      <c r="H819">
        <v>2</v>
      </c>
      <c r="I819">
        <v>770</v>
      </c>
      <c r="J819">
        <v>750</v>
      </c>
      <c r="K819">
        <v>1</v>
      </c>
      <c r="L819">
        <v>1</v>
      </c>
      <c r="M819">
        <v>1</v>
      </c>
      <c r="N819">
        <v>0</v>
      </c>
      <c r="O819">
        <v>1</v>
      </c>
      <c r="P819">
        <v>2</v>
      </c>
      <c r="Q819">
        <v>0</v>
      </c>
      <c r="R819">
        <v>6</v>
      </c>
      <c r="S819">
        <v>0</v>
      </c>
      <c r="T819">
        <v>1</v>
      </c>
      <c r="U819">
        <v>17</v>
      </c>
      <c r="V819">
        <v>0</v>
      </c>
      <c r="W819">
        <v>1</v>
      </c>
      <c r="X819">
        <v>0</v>
      </c>
      <c r="Y819">
        <v>0</v>
      </c>
      <c r="Z819">
        <v>0</v>
      </c>
      <c r="AA819">
        <f t="shared" si="485"/>
        <v>0</v>
      </c>
      <c r="AB819">
        <v>0</v>
      </c>
      <c r="AC819">
        <v>0</v>
      </c>
      <c r="AD819">
        <v>0</v>
      </c>
      <c r="AE819">
        <f t="shared" si="495"/>
        <v>0</v>
      </c>
      <c r="AF819">
        <v>0</v>
      </c>
      <c r="AG819">
        <v>2.8</v>
      </c>
      <c r="AH819">
        <v>0.1</v>
      </c>
      <c r="AI819">
        <v>1</v>
      </c>
      <c r="AJ819">
        <v>0</v>
      </c>
      <c r="AK819">
        <v>0</v>
      </c>
      <c r="AL819">
        <v>0</v>
      </c>
      <c r="AM819">
        <f t="shared" si="488"/>
        <v>0</v>
      </c>
      <c r="AN819" s="8">
        <f t="shared" si="476"/>
        <v>1</v>
      </c>
      <c r="AO819" s="8">
        <f t="shared" si="475"/>
        <v>2</v>
      </c>
    </row>
    <row r="820" spans="1:41" x14ac:dyDescent="0.35">
      <c r="A820" s="6">
        <v>410</v>
      </c>
      <c r="B820" s="6">
        <v>750770</v>
      </c>
      <c r="C820" s="6" t="s">
        <v>1203</v>
      </c>
      <c r="D820" s="6" t="s">
        <v>1099</v>
      </c>
      <c r="E820" s="6" t="s">
        <v>1463</v>
      </c>
      <c r="F820" s="10">
        <v>42678.01</v>
      </c>
      <c r="G820" s="6">
        <v>1</v>
      </c>
      <c r="H820" s="6">
        <v>2</v>
      </c>
      <c r="I820" s="6">
        <v>770</v>
      </c>
      <c r="J820" s="6">
        <v>750</v>
      </c>
      <c r="K820" s="6">
        <v>1</v>
      </c>
      <c r="L820" s="6">
        <v>1</v>
      </c>
      <c r="M820" s="6">
        <v>1</v>
      </c>
      <c r="N820" s="6">
        <v>0</v>
      </c>
      <c r="O820" s="6">
        <v>1</v>
      </c>
      <c r="P820" s="6">
        <v>2</v>
      </c>
      <c r="Q820">
        <v>0</v>
      </c>
      <c r="R820">
        <v>6</v>
      </c>
      <c r="S820">
        <v>0</v>
      </c>
      <c r="T820">
        <v>1</v>
      </c>
      <c r="U820">
        <v>17</v>
      </c>
      <c r="V820">
        <v>0</v>
      </c>
      <c r="W820">
        <v>1</v>
      </c>
      <c r="X820">
        <v>0</v>
      </c>
      <c r="Y820">
        <v>0</v>
      </c>
      <c r="Z820">
        <v>0</v>
      </c>
      <c r="AA820">
        <f t="shared" si="485"/>
        <v>0</v>
      </c>
      <c r="AB820">
        <v>0</v>
      </c>
      <c r="AC820">
        <v>0</v>
      </c>
      <c r="AD820">
        <v>0</v>
      </c>
      <c r="AE820">
        <f t="shared" si="495"/>
        <v>0</v>
      </c>
      <c r="AF820">
        <v>0</v>
      </c>
      <c r="AG820">
        <v>2.8</v>
      </c>
      <c r="AH820">
        <v>0.1</v>
      </c>
      <c r="AI820">
        <v>1</v>
      </c>
      <c r="AJ820">
        <v>0</v>
      </c>
      <c r="AK820">
        <v>0</v>
      </c>
      <c r="AL820">
        <v>0</v>
      </c>
      <c r="AM820">
        <f t="shared" si="488"/>
        <v>0</v>
      </c>
      <c r="AN820" s="8">
        <f t="shared" si="476"/>
        <v>1</v>
      </c>
      <c r="AO820" s="8">
        <f t="shared" si="475"/>
        <v>2</v>
      </c>
    </row>
    <row r="821" spans="1:41" x14ac:dyDescent="0.35">
      <c r="A821" s="6">
        <v>410</v>
      </c>
      <c r="B821" s="6">
        <v>750770</v>
      </c>
      <c r="C821" s="6" t="s">
        <v>1203</v>
      </c>
      <c r="D821" s="6" t="s">
        <v>1099</v>
      </c>
      <c r="E821" s="6" t="s">
        <v>1460</v>
      </c>
      <c r="F821" s="10">
        <v>42678.02</v>
      </c>
      <c r="G821" s="6">
        <v>1</v>
      </c>
      <c r="H821" s="6">
        <v>2</v>
      </c>
      <c r="I821" s="6">
        <v>750</v>
      </c>
      <c r="J821" s="6">
        <v>770</v>
      </c>
      <c r="K821" s="6">
        <v>1</v>
      </c>
      <c r="L821" s="6">
        <v>1</v>
      </c>
      <c r="M821" s="6">
        <v>1</v>
      </c>
      <c r="N821" s="6">
        <v>0</v>
      </c>
      <c r="O821" s="6">
        <v>1</v>
      </c>
      <c r="P821" s="6">
        <v>2</v>
      </c>
      <c r="Q821">
        <v>0</v>
      </c>
      <c r="R821">
        <v>0</v>
      </c>
      <c r="S821">
        <v>5</v>
      </c>
      <c r="T821">
        <v>1</v>
      </c>
      <c r="U821">
        <v>17</v>
      </c>
      <c r="V821">
        <v>18</v>
      </c>
      <c r="W821">
        <v>2</v>
      </c>
      <c r="X821">
        <v>0</v>
      </c>
      <c r="Y821">
        <v>0</v>
      </c>
      <c r="Z821">
        <v>0</v>
      </c>
      <c r="AA821">
        <f t="shared" si="485"/>
        <v>0</v>
      </c>
      <c r="AB821">
        <v>0</v>
      </c>
      <c r="AC821">
        <v>0</v>
      </c>
      <c r="AD821">
        <v>0</v>
      </c>
      <c r="AE821">
        <f t="shared" si="495"/>
        <v>0</v>
      </c>
      <c r="AF821">
        <v>0</v>
      </c>
      <c r="AG821">
        <v>0</v>
      </c>
      <c r="AH821">
        <v>0.1</v>
      </c>
      <c r="AI821">
        <v>1</v>
      </c>
      <c r="AJ821">
        <v>0</v>
      </c>
      <c r="AK821">
        <v>0</v>
      </c>
      <c r="AL821">
        <v>0</v>
      </c>
      <c r="AM821">
        <f t="shared" si="488"/>
        <v>0</v>
      </c>
      <c r="AN821" s="8">
        <f t="shared" si="476"/>
        <v>2</v>
      </c>
      <c r="AO821" s="8">
        <f t="shared" si="475"/>
        <v>2</v>
      </c>
    </row>
    <row r="822" spans="1:41" ht="12.75" customHeight="1" x14ac:dyDescent="0.35">
      <c r="A822" s="6">
        <v>411</v>
      </c>
      <c r="B822" s="6">
        <v>750770</v>
      </c>
      <c r="C822" s="6" t="s">
        <v>1203</v>
      </c>
      <c r="D822" s="6" t="s">
        <v>1099</v>
      </c>
      <c r="E822" s="6" t="s">
        <v>1465</v>
      </c>
      <c r="F822" s="9">
        <v>39806.01</v>
      </c>
      <c r="G822" s="6">
        <v>1</v>
      </c>
      <c r="H822" s="6">
        <v>2</v>
      </c>
      <c r="I822" s="6">
        <v>770</v>
      </c>
      <c r="J822" s="6">
        <v>750</v>
      </c>
      <c r="K822" s="6">
        <v>1</v>
      </c>
      <c r="L822" s="6">
        <v>1</v>
      </c>
      <c r="M822" s="6">
        <v>1</v>
      </c>
      <c r="N822" s="6">
        <v>0</v>
      </c>
      <c r="O822" s="6">
        <v>1</v>
      </c>
      <c r="P822" s="6">
        <v>2</v>
      </c>
      <c r="Q822">
        <v>0</v>
      </c>
      <c r="R822">
        <v>0</v>
      </c>
      <c r="S822">
        <v>0</v>
      </c>
      <c r="T822">
        <f t="shared" ref="T822" si="501">SUM($R822+$S822)</f>
        <v>0</v>
      </c>
      <c r="U822">
        <v>0</v>
      </c>
      <c r="V822">
        <v>0</v>
      </c>
      <c r="W822">
        <f t="shared" ref="W822:W832" si="502">SUM($U822, $V822)</f>
        <v>0</v>
      </c>
      <c r="X822">
        <v>0</v>
      </c>
      <c r="Y822">
        <v>0</v>
      </c>
      <c r="Z822">
        <v>0</v>
      </c>
      <c r="AA822">
        <f t="shared" si="485"/>
        <v>0</v>
      </c>
      <c r="AB822">
        <v>0</v>
      </c>
      <c r="AC822">
        <v>0</v>
      </c>
      <c r="AD822">
        <v>0</v>
      </c>
      <c r="AE822">
        <f t="shared" si="495"/>
        <v>0</v>
      </c>
      <c r="AF822">
        <v>0</v>
      </c>
      <c r="AG822">
        <v>0</v>
      </c>
      <c r="AH822">
        <v>0.1</v>
      </c>
      <c r="AI822">
        <v>1</v>
      </c>
      <c r="AJ822">
        <v>0</v>
      </c>
      <c r="AK822">
        <v>0</v>
      </c>
      <c r="AL822">
        <v>0</v>
      </c>
      <c r="AM822">
        <f t="shared" si="488"/>
        <v>0</v>
      </c>
      <c r="AN822" s="8">
        <f t="shared" si="476"/>
        <v>0</v>
      </c>
      <c r="AO822" s="8">
        <f t="shared" si="475"/>
        <v>1</v>
      </c>
    </row>
    <row r="823" spans="1:41" customFormat="1" x14ac:dyDescent="0.35">
      <c r="A823">
        <v>411</v>
      </c>
      <c r="B823">
        <v>750770</v>
      </c>
      <c r="C823" t="s">
        <v>1203</v>
      </c>
      <c r="D823" t="s">
        <v>1099</v>
      </c>
      <c r="E823" t="s">
        <v>1562</v>
      </c>
      <c r="F823" s="10">
        <v>40434</v>
      </c>
      <c r="G823">
        <v>0</v>
      </c>
      <c r="H823">
        <v>0</v>
      </c>
      <c r="I823">
        <v>750</v>
      </c>
      <c r="J823">
        <v>770</v>
      </c>
      <c r="K823">
        <v>0</v>
      </c>
      <c r="L823">
        <v>0</v>
      </c>
      <c r="M823">
        <v>0</v>
      </c>
      <c r="N823">
        <v>0</v>
      </c>
      <c r="O823">
        <v>0</v>
      </c>
      <c r="P823">
        <v>0</v>
      </c>
      <c r="Q823">
        <v>0</v>
      </c>
      <c r="R823">
        <v>6</v>
      </c>
      <c r="S823">
        <v>5</v>
      </c>
      <c r="T823">
        <v>2</v>
      </c>
      <c r="U823">
        <v>0</v>
      </c>
      <c r="V823">
        <v>0</v>
      </c>
      <c r="W823">
        <f t="shared" si="502"/>
        <v>0</v>
      </c>
      <c r="X823">
        <v>0</v>
      </c>
      <c r="Y823">
        <v>0</v>
      </c>
      <c r="Z823">
        <v>0</v>
      </c>
      <c r="AA823">
        <f t="shared" si="485"/>
        <v>0</v>
      </c>
      <c r="AB823">
        <v>0</v>
      </c>
      <c r="AC823">
        <v>0</v>
      </c>
      <c r="AD823">
        <v>0</v>
      </c>
      <c r="AE823">
        <f t="shared" si="495"/>
        <v>0</v>
      </c>
      <c r="AF823">
        <v>0</v>
      </c>
      <c r="AG823">
        <v>0</v>
      </c>
      <c r="AH823">
        <v>0.1</v>
      </c>
      <c r="AI823">
        <v>1</v>
      </c>
      <c r="AJ823">
        <v>0</v>
      </c>
      <c r="AK823">
        <v>0</v>
      </c>
      <c r="AL823">
        <v>0</v>
      </c>
      <c r="AM823">
        <f t="shared" si="488"/>
        <v>0</v>
      </c>
      <c r="AN823" s="8">
        <f t="shared" si="476"/>
        <v>0</v>
      </c>
      <c r="AO823" s="8">
        <f t="shared" si="475"/>
        <v>3</v>
      </c>
    </row>
    <row r="824" spans="1:41" ht="12.75" customHeight="1" x14ac:dyDescent="0.35">
      <c r="A824" s="6">
        <v>412</v>
      </c>
      <c r="B824" s="6">
        <v>750770</v>
      </c>
      <c r="C824" s="6" t="s">
        <v>1203</v>
      </c>
      <c r="D824" s="6" t="s">
        <v>1099</v>
      </c>
      <c r="E824" s="6" t="s">
        <v>1469</v>
      </c>
      <c r="F824" s="9">
        <v>40423.01</v>
      </c>
      <c r="G824" s="6">
        <v>1</v>
      </c>
      <c r="H824" s="6">
        <v>2</v>
      </c>
      <c r="I824" s="6">
        <v>770</v>
      </c>
      <c r="J824" s="6">
        <v>750</v>
      </c>
      <c r="K824" s="6">
        <v>1</v>
      </c>
      <c r="L824" s="6">
        <v>1</v>
      </c>
      <c r="M824" s="6">
        <v>1</v>
      </c>
      <c r="N824" s="6">
        <v>0</v>
      </c>
      <c r="O824" s="6">
        <v>1</v>
      </c>
      <c r="P824" s="6">
        <v>2</v>
      </c>
      <c r="Q824">
        <v>0</v>
      </c>
      <c r="R824">
        <v>0</v>
      </c>
      <c r="S824">
        <v>0</v>
      </c>
      <c r="T824">
        <f t="shared" ref="T824" si="503">SUM($R824+$S824)</f>
        <v>0</v>
      </c>
      <c r="U824">
        <v>0</v>
      </c>
      <c r="V824">
        <v>0</v>
      </c>
      <c r="W824">
        <f t="shared" si="502"/>
        <v>0</v>
      </c>
      <c r="X824">
        <v>0</v>
      </c>
      <c r="Y824">
        <v>0</v>
      </c>
      <c r="Z824">
        <v>0</v>
      </c>
      <c r="AA824">
        <f t="shared" si="485"/>
        <v>0</v>
      </c>
      <c r="AB824">
        <v>0</v>
      </c>
      <c r="AC824">
        <v>0</v>
      </c>
      <c r="AD824">
        <v>0</v>
      </c>
      <c r="AE824">
        <f t="shared" si="495"/>
        <v>0</v>
      </c>
      <c r="AF824">
        <v>0</v>
      </c>
      <c r="AG824">
        <v>0</v>
      </c>
      <c r="AH824">
        <v>0</v>
      </c>
      <c r="AI824">
        <f t="shared" ref="AI824:AI827" si="504">SUM($AF824+$AG824+$AH824)</f>
        <v>0</v>
      </c>
      <c r="AJ824">
        <v>0</v>
      </c>
      <c r="AK824">
        <v>0</v>
      </c>
      <c r="AL824">
        <v>0</v>
      </c>
      <c r="AM824">
        <f t="shared" si="488"/>
        <v>0</v>
      </c>
      <c r="AN824" s="8">
        <f t="shared" si="476"/>
        <v>0</v>
      </c>
      <c r="AO824" s="8">
        <f t="shared" si="475"/>
        <v>0</v>
      </c>
    </row>
    <row r="825" spans="1:41" customFormat="1" x14ac:dyDescent="0.35">
      <c r="A825">
        <v>412</v>
      </c>
      <c r="B825">
        <v>750770</v>
      </c>
      <c r="C825" t="s">
        <v>1203</v>
      </c>
      <c r="D825" t="s">
        <v>1099</v>
      </c>
      <c r="E825" t="s">
        <v>1573</v>
      </c>
      <c r="F825" s="10">
        <v>40436</v>
      </c>
      <c r="G825">
        <v>1</v>
      </c>
      <c r="H825">
        <v>2</v>
      </c>
      <c r="I825">
        <v>750</v>
      </c>
      <c r="J825">
        <v>770</v>
      </c>
      <c r="K825">
        <v>1</v>
      </c>
      <c r="L825">
        <v>1</v>
      </c>
      <c r="M825">
        <v>1</v>
      </c>
      <c r="N825">
        <v>0</v>
      </c>
      <c r="O825">
        <v>1</v>
      </c>
      <c r="P825">
        <v>2</v>
      </c>
      <c r="Q825">
        <v>0</v>
      </c>
      <c r="R825">
        <v>6</v>
      </c>
      <c r="S825">
        <v>0</v>
      </c>
      <c r="T825">
        <v>1</v>
      </c>
      <c r="U825">
        <v>0</v>
      </c>
      <c r="V825">
        <v>0</v>
      </c>
      <c r="W825">
        <f t="shared" si="502"/>
        <v>0</v>
      </c>
      <c r="X825">
        <v>0</v>
      </c>
      <c r="Y825">
        <v>0</v>
      </c>
      <c r="Z825">
        <v>0</v>
      </c>
      <c r="AA825">
        <f t="shared" si="485"/>
        <v>0</v>
      </c>
      <c r="AB825">
        <v>0</v>
      </c>
      <c r="AC825">
        <v>0</v>
      </c>
      <c r="AD825">
        <v>0</v>
      </c>
      <c r="AE825">
        <f t="shared" si="495"/>
        <v>0</v>
      </c>
      <c r="AF825">
        <v>0</v>
      </c>
      <c r="AG825">
        <v>0</v>
      </c>
      <c r="AH825">
        <v>0</v>
      </c>
      <c r="AI825">
        <f t="shared" si="504"/>
        <v>0</v>
      </c>
      <c r="AJ825">
        <v>0</v>
      </c>
      <c r="AK825">
        <v>0</v>
      </c>
      <c r="AL825">
        <v>0</v>
      </c>
      <c r="AM825">
        <f t="shared" si="488"/>
        <v>0</v>
      </c>
      <c r="AN825" s="8">
        <f t="shared" si="476"/>
        <v>0</v>
      </c>
      <c r="AO825" s="8">
        <f t="shared" si="475"/>
        <v>1</v>
      </c>
    </row>
    <row r="826" spans="1:41" ht="12.75" customHeight="1" x14ac:dyDescent="0.35">
      <c r="A826" s="6">
        <v>413</v>
      </c>
      <c r="B826" s="6">
        <v>750770</v>
      </c>
      <c r="C826" s="6" t="s">
        <v>1203</v>
      </c>
      <c r="D826" s="6" t="s">
        <v>1099</v>
      </c>
      <c r="E826" s="6" t="s">
        <v>1472</v>
      </c>
      <c r="F826" s="9">
        <v>40423.019999999997</v>
      </c>
      <c r="G826" s="6">
        <v>1</v>
      </c>
      <c r="H826" s="6">
        <v>2</v>
      </c>
      <c r="I826" s="6">
        <v>750</v>
      </c>
      <c r="J826" s="6">
        <v>770</v>
      </c>
      <c r="K826" s="6">
        <v>1</v>
      </c>
      <c r="L826" s="6">
        <v>1</v>
      </c>
      <c r="M826" s="6">
        <v>1</v>
      </c>
      <c r="N826" s="6">
        <v>0</v>
      </c>
      <c r="O826" s="6">
        <v>1</v>
      </c>
      <c r="P826" s="6">
        <v>2</v>
      </c>
      <c r="Q826">
        <v>0</v>
      </c>
      <c r="R826">
        <v>6</v>
      </c>
      <c r="S826">
        <v>0</v>
      </c>
      <c r="T826">
        <v>1</v>
      </c>
      <c r="U826">
        <v>0</v>
      </c>
      <c r="V826">
        <v>0</v>
      </c>
      <c r="W826">
        <f t="shared" si="502"/>
        <v>0</v>
      </c>
      <c r="X826">
        <v>0</v>
      </c>
      <c r="Y826">
        <v>0</v>
      </c>
      <c r="Z826">
        <v>0</v>
      </c>
      <c r="AA826">
        <f t="shared" si="485"/>
        <v>0</v>
      </c>
      <c r="AB826">
        <v>0</v>
      </c>
      <c r="AC826">
        <v>0</v>
      </c>
      <c r="AD826">
        <v>0</v>
      </c>
      <c r="AE826">
        <f t="shared" si="495"/>
        <v>0</v>
      </c>
      <c r="AF826">
        <v>0</v>
      </c>
      <c r="AG826">
        <v>0</v>
      </c>
      <c r="AH826">
        <v>0</v>
      </c>
      <c r="AI826">
        <f t="shared" si="504"/>
        <v>0</v>
      </c>
      <c r="AJ826">
        <v>0</v>
      </c>
      <c r="AK826">
        <v>0</v>
      </c>
      <c r="AL826">
        <v>0</v>
      </c>
      <c r="AM826">
        <f t="shared" si="488"/>
        <v>0</v>
      </c>
      <c r="AN826" s="8">
        <f t="shared" si="476"/>
        <v>0</v>
      </c>
      <c r="AO826" s="8">
        <f t="shared" si="475"/>
        <v>1</v>
      </c>
    </row>
    <row r="827" spans="1:41" ht="12.75" customHeight="1" x14ac:dyDescent="0.35">
      <c r="A827" s="6">
        <v>413</v>
      </c>
      <c r="B827" s="6">
        <v>750770</v>
      </c>
      <c r="C827" s="6" t="s">
        <v>1203</v>
      </c>
      <c r="D827" s="6" t="s">
        <v>1099</v>
      </c>
      <c r="E827" s="6" t="s">
        <v>1469</v>
      </c>
      <c r="F827" s="9">
        <v>40423.03</v>
      </c>
      <c r="G827" s="6">
        <v>1</v>
      </c>
      <c r="H827" s="6">
        <v>2</v>
      </c>
      <c r="I827" s="6">
        <v>770</v>
      </c>
      <c r="J827" s="6">
        <v>750</v>
      </c>
      <c r="K827" s="6">
        <v>1</v>
      </c>
      <c r="L827" s="6">
        <v>1</v>
      </c>
      <c r="M827" s="6">
        <v>1</v>
      </c>
      <c r="N827" s="6">
        <v>0</v>
      </c>
      <c r="O827" s="6">
        <v>1</v>
      </c>
      <c r="P827" s="6">
        <v>2</v>
      </c>
      <c r="Q827">
        <v>0</v>
      </c>
      <c r="R827">
        <v>0</v>
      </c>
      <c r="S827">
        <v>0</v>
      </c>
      <c r="T827">
        <f t="shared" ref="T827" si="505">SUM($R827+$S827)</f>
        <v>0</v>
      </c>
      <c r="U827">
        <v>0</v>
      </c>
      <c r="V827">
        <v>0</v>
      </c>
      <c r="W827">
        <f t="shared" si="502"/>
        <v>0</v>
      </c>
      <c r="X827">
        <v>0</v>
      </c>
      <c r="Y827">
        <v>0</v>
      </c>
      <c r="Z827">
        <v>0</v>
      </c>
      <c r="AA827">
        <f t="shared" si="485"/>
        <v>0</v>
      </c>
      <c r="AB827">
        <v>0</v>
      </c>
      <c r="AC827">
        <v>0</v>
      </c>
      <c r="AD827">
        <v>0</v>
      </c>
      <c r="AE827">
        <f t="shared" si="495"/>
        <v>0</v>
      </c>
      <c r="AF827">
        <v>0</v>
      </c>
      <c r="AG827">
        <v>0</v>
      </c>
      <c r="AH827">
        <v>0</v>
      </c>
      <c r="AI827">
        <f t="shared" si="504"/>
        <v>0</v>
      </c>
      <c r="AJ827">
        <v>0</v>
      </c>
      <c r="AK827">
        <v>0</v>
      </c>
      <c r="AL827">
        <v>0</v>
      </c>
      <c r="AM827">
        <f t="shared" si="488"/>
        <v>0</v>
      </c>
      <c r="AN827" s="8">
        <f t="shared" si="476"/>
        <v>0</v>
      </c>
      <c r="AO827" s="8">
        <f t="shared" si="475"/>
        <v>0</v>
      </c>
    </row>
    <row r="828" spans="1:41" ht="12.75" customHeight="1" x14ac:dyDescent="0.35">
      <c r="A828" s="6">
        <v>414</v>
      </c>
      <c r="B828" s="6">
        <v>750770</v>
      </c>
      <c r="C828" s="6" t="s">
        <v>1203</v>
      </c>
      <c r="D828" s="6" t="s">
        <v>1099</v>
      </c>
      <c r="E828" s="6" t="s">
        <v>1475</v>
      </c>
      <c r="F828" s="9">
        <v>40513.050000000003</v>
      </c>
      <c r="G828" s="6">
        <v>1</v>
      </c>
      <c r="H828" s="6">
        <v>2</v>
      </c>
      <c r="I828" s="6">
        <v>770</v>
      </c>
      <c r="J828" s="6">
        <v>750</v>
      </c>
      <c r="K828" s="6">
        <v>1</v>
      </c>
      <c r="L828" s="6">
        <v>1</v>
      </c>
      <c r="M828" s="6">
        <v>1</v>
      </c>
      <c r="N828" s="6">
        <v>0</v>
      </c>
      <c r="O828" s="6">
        <v>1</v>
      </c>
      <c r="P828" s="6">
        <v>2</v>
      </c>
      <c r="Q828">
        <v>0</v>
      </c>
      <c r="R828">
        <v>6</v>
      </c>
      <c r="S828">
        <v>0</v>
      </c>
      <c r="T828">
        <v>1</v>
      </c>
      <c r="U828">
        <v>0</v>
      </c>
      <c r="V828">
        <v>0</v>
      </c>
      <c r="W828">
        <f t="shared" si="502"/>
        <v>0</v>
      </c>
      <c r="X828">
        <v>0</v>
      </c>
      <c r="Y828">
        <v>0</v>
      </c>
      <c r="Z828">
        <v>0</v>
      </c>
      <c r="AA828">
        <f t="shared" si="485"/>
        <v>0</v>
      </c>
      <c r="AB828">
        <v>0</v>
      </c>
      <c r="AC828">
        <v>0</v>
      </c>
      <c r="AD828">
        <v>0</v>
      </c>
      <c r="AE828">
        <f t="shared" si="495"/>
        <v>0</v>
      </c>
      <c r="AF828">
        <v>0</v>
      </c>
      <c r="AG828">
        <v>0</v>
      </c>
      <c r="AH828">
        <v>0.1</v>
      </c>
      <c r="AI828">
        <v>1</v>
      </c>
      <c r="AJ828">
        <v>0</v>
      </c>
      <c r="AK828">
        <v>0</v>
      </c>
      <c r="AL828">
        <v>0</v>
      </c>
      <c r="AM828">
        <f t="shared" si="488"/>
        <v>0</v>
      </c>
      <c r="AN828" s="8">
        <f t="shared" si="476"/>
        <v>0</v>
      </c>
      <c r="AO828" s="8">
        <f t="shared" si="475"/>
        <v>2</v>
      </c>
    </row>
    <row r="829" spans="1:41" customFormat="1" x14ac:dyDescent="0.35">
      <c r="A829">
        <v>414</v>
      </c>
      <c r="B829">
        <v>750770</v>
      </c>
      <c r="C829" t="s">
        <v>1203</v>
      </c>
      <c r="D829" t="s">
        <v>1099</v>
      </c>
      <c r="E829" t="s">
        <v>1478</v>
      </c>
      <c r="F829" s="10">
        <v>40524</v>
      </c>
      <c r="G829">
        <v>1</v>
      </c>
      <c r="H829">
        <v>2</v>
      </c>
      <c r="I829">
        <v>750</v>
      </c>
      <c r="J829">
        <v>770</v>
      </c>
      <c r="K829">
        <v>1</v>
      </c>
      <c r="L829">
        <v>1</v>
      </c>
      <c r="M829">
        <v>1</v>
      </c>
      <c r="N829">
        <v>0</v>
      </c>
      <c r="O829">
        <v>1</v>
      </c>
      <c r="P829">
        <v>2</v>
      </c>
      <c r="Q829">
        <v>0</v>
      </c>
      <c r="R829">
        <v>6</v>
      </c>
      <c r="S829">
        <v>0</v>
      </c>
      <c r="T829">
        <v>1</v>
      </c>
      <c r="U829">
        <v>0</v>
      </c>
      <c r="V829">
        <v>0</v>
      </c>
      <c r="W829">
        <f t="shared" si="502"/>
        <v>0</v>
      </c>
      <c r="X829">
        <v>0</v>
      </c>
      <c r="Y829">
        <v>0</v>
      </c>
      <c r="Z829">
        <v>0</v>
      </c>
      <c r="AA829">
        <f t="shared" si="485"/>
        <v>0</v>
      </c>
      <c r="AB829">
        <v>0</v>
      </c>
      <c r="AC829">
        <v>0</v>
      </c>
      <c r="AD829">
        <v>0</v>
      </c>
      <c r="AE829">
        <f t="shared" si="495"/>
        <v>0</v>
      </c>
      <c r="AF829">
        <v>0</v>
      </c>
      <c r="AG829">
        <v>0</v>
      </c>
      <c r="AH829">
        <v>0.1</v>
      </c>
      <c r="AI829">
        <v>1</v>
      </c>
      <c r="AJ829">
        <v>0</v>
      </c>
      <c r="AK829">
        <v>0</v>
      </c>
      <c r="AL829">
        <v>0</v>
      </c>
      <c r="AM829">
        <f t="shared" si="488"/>
        <v>0</v>
      </c>
      <c r="AN829" s="8">
        <f t="shared" si="476"/>
        <v>0</v>
      </c>
      <c r="AO829" s="8">
        <f t="shared" si="475"/>
        <v>2</v>
      </c>
    </row>
    <row r="830" spans="1:41" ht="12.75" customHeight="1" x14ac:dyDescent="0.35">
      <c r="A830" s="6">
        <v>415</v>
      </c>
      <c r="B830" s="6">
        <v>750770</v>
      </c>
      <c r="C830" s="6" t="s">
        <v>1203</v>
      </c>
      <c r="D830" s="6" t="s">
        <v>1099</v>
      </c>
      <c r="E830" s="6" t="s">
        <v>1478</v>
      </c>
      <c r="F830" s="9">
        <v>40513.01</v>
      </c>
      <c r="G830" s="6">
        <v>1</v>
      </c>
      <c r="H830" s="6">
        <v>2</v>
      </c>
      <c r="I830" s="6">
        <v>750</v>
      </c>
      <c r="J830" s="6">
        <v>770</v>
      </c>
      <c r="K830" s="6">
        <v>1</v>
      </c>
      <c r="L830" s="6">
        <v>1</v>
      </c>
      <c r="M830" s="6">
        <v>1</v>
      </c>
      <c r="N830" s="6">
        <v>0</v>
      </c>
      <c r="O830" s="6">
        <v>1</v>
      </c>
      <c r="P830" s="6">
        <v>2</v>
      </c>
      <c r="Q830">
        <v>0</v>
      </c>
      <c r="R830">
        <v>6</v>
      </c>
      <c r="S830">
        <v>0</v>
      </c>
      <c r="T830">
        <v>1</v>
      </c>
      <c r="U830">
        <v>0</v>
      </c>
      <c r="V830">
        <v>0</v>
      </c>
      <c r="W830">
        <f t="shared" si="502"/>
        <v>0</v>
      </c>
      <c r="X830">
        <v>0</v>
      </c>
      <c r="Y830">
        <v>0</v>
      </c>
      <c r="Z830">
        <v>0</v>
      </c>
      <c r="AA830">
        <f t="shared" si="485"/>
        <v>0</v>
      </c>
      <c r="AB830">
        <v>0</v>
      </c>
      <c r="AC830">
        <v>0</v>
      </c>
      <c r="AD830">
        <v>0</v>
      </c>
      <c r="AE830">
        <f t="shared" si="495"/>
        <v>0</v>
      </c>
      <c r="AF830">
        <v>0</v>
      </c>
      <c r="AG830">
        <v>0</v>
      </c>
      <c r="AH830">
        <v>0.1</v>
      </c>
      <c r="AI830">
        <v>1</v>
      </c>
      <c r="AJ830">
        <v>0</v>
      </c>
      <c r="AK830">
        <v>0</v>
      </c>
      <c r="AL830">
        <v>0</v>
      </c>
      <c r="AM830">
        <f t="shared" si="488"/>
        <v>0</v>
      </c>
      <c r="AN830" s="8">
        <f t="shared" si="476"/>
        <v>0</v>
      </c>
      <c r="AO830" s="8">
        <f t="shared" si="475"/>
        <v>2</v>
      </c>
    </row>
    <row r="831" spans="1:41" ht="12.75" customHeight="1" x14ac:dyDescent="0.35">
      <c r="A831" s="6">
        <v>415</v>
      </c>
      <c r="B831" s="6">
        <v>750770</v>
      </c>
      <c r="C831" s="6" t="s">
        <v>1203</v>
      </c>
      <c r="D831" s="6" t="s">
        <v>1099</v>
      </c>
      <c r="E831" s="6" t="s">
        <v>1475</v>
      </c>
      <c r="F831" s="9">
        <v>40513.019999999997</v>
      </c>
      <c r="G831" s="6">
        <v>1</v>
      </c>
      <c r="H831" s="6">
        <v>2</v>
      </c>
      <c r="I831" s="6">
        <v>770</v>
      </c>
      <c r="J831" s="6">
        <v>750</v>
      </c>
      <c r="K831" s="6">
        <v>1</v>
      </c>
      <c r="L831" s="6">
        <v>1</v>
      </c>
      <c r="M831" s="6">
        <v>1</v>
      </c>
      <c r="N831" s="6">
        <v>0</v>
      </c>
      <c r="O831" s="6">
        <v>1</v>
      </c>
      <c r="P831" s="6">
        <v>2</v>
      </c>
      <c r="Q831">
        <v>0</v>
      </c>
      <c r="R831">
        <v>6</v>
      </c>
      <c r="S831">
        <v>0</v>
      </c>
      <c r="T831">
        <v>1</v>
      </c>
      <c r="U831">
        <v>0</v>
      </c>
      <c r="V831">
        <v>0</v>
      </c>
      <c r="W831">
        <f t="shared" si="502"/>
        <v>0</v>
      </c>
      <c r="X831">
        <v>0</v>
      </c>
      <c r="Y831">
        <v>0</v>
      </c>
      <c r="Z831">
        <v>0</v>
      </c>
      <c r="AA831">
        <f t="shared" si="485"/>
        <v>0</v>
      </c>
      <c r="AB831">
        <v>0</v>
      </c>
      <c r="AC831">
        <v>0</v>
      </c>
      <c r="AD831">
        <v>0</v>
      </c>
      <c r="AE831">
        <f t="shared" si="495"/>
        <v>0</v>
      </c>
      <c r="AF831">
        <v>0</v>
      </c>
      <c r="AG831">
        <v>0</v>
      </c>
      <c r="AH831">
        <v>0.1</v>
      </c>
      <c r="AI831">
        <v>1</v>
      </c>
      <c r="AJ831">
        <v>0</v>
      </c>
      <c r="AK831">
        <v>0</v>
      </c>
      <c r="AL831">
        <v>0</v>
      </c>
      <c r="AM831">
        <f t="shared" si="488"/>
        <v>0</v>
      </c>
      <c r="AN831" s="8">
        <f t="shared" si="476"/>
        <v>0</v>
      </c>
      <c r="AO831" s="8">
        <f t="shared" si="475"/>
        <v>2</v>
      </c>
    </row>
    <row r="832" spans="1:41" ht="12.75" customHeight="1" x14ac:dyDescent="0.35">
      <c r="A832" s="6">
        <v>416</v>
      </c>
      <c r="B832" s="6">
        <v>750770</v>
      </c>
      <c r="C832" s="6" t="s">
        <v>1203</v>
      </c>
      <c r="D832" s="6" t="s">
        <v>1099</v>
      </c>
      <c r="E832" s="6" t="s">
        <v>1481</v>
      </c>
      <c r="F832" s="9">
        <v>40817.01</v>
      </c>
      <c r="G832" s="6">
        <v>1</v>
      </c>
      <c r="H832" s="6">
        <v>2</v>
      </c>
      <c r="I832" s="6">
        <v>770</v>
      </c>
      <c r="J832" s="6">
        <v>750</v>
      </c>
      <c r="K832" s="6">
        <v>1</v>
      </c>
      <c r="L832" s="6">
        <v>1</v>
      </c>
      <c r="M832" s="6">
        <v>1</v>
      </c>
      <c r="N832" s="6">
        <v>0</v>
      </c>
      <c r="O832" s="6">
        <v>1</v>
      </c>
      <c r="P832" s="6">
        <v>2</v>
      </c>
      <c r="Q832">
        <v>0</v>
      </c>
      <c r="R832">
        <v>0</v>
      </c>
      <c r="S832">
        <v>0</v>
      </c>
      <c r="T832">
        <f t="shared" ref="T832" si="506">SUM($R832+$S832)</f>
        <v>0</v>
      </c>
      <c r="U832">
        <v>0</v>
      </c>
      <c r="V832">
        <v>0</v>
      </c>
      <c r="W832">
        <f t="shared" si="502"/>
        <v>0</v>
      </c>
      <c r="X832">
        <v>0</v>
      </c>
      <c r="Y832">
        <v>0</v>
      </c>
      <c r="Z832">
        <v>0</v>
      </c>
      <c r="AA832">
        <f t="shared" si="485"/>
        <v>0</v>
      </c>
      <c r="AB832">
        <v>0</v>
      </c>
      <c r="AC832">
        <v>0</v>
      </c>
      <c r="AD832">
        <v>0</v>
      </c>
      <c r="AE832">
        <f t="shared" si="495"/>
        <v>0</v>
      </c>
      <c r="AF832">
        <v>0</v>
      </c>
      <c r="AG832">
        <v>0</v>
      </c>
      <c r="AH832">
        <v>0.1</v>
      </c>
      <c r="AI832">
        <v>1</v>
      </c>
      <c r="AJ832">
        <v>0</v>
      </c>
      <c r="AK832">
        <v>0</v>
      </c>
      <c r="AL832">
        <v>0</v>
      </c>
      <c r="AM832">
        <f t="shared" si="488"/>
        <v>0</v>
      </c>
      <c r="AN832" s="8">
        <f t="shared" si="476"/>
        <v>0</v>
      </c>
      <c r="AO832" s="8">
        <f t="shared" si="475"/>
        <v>1</v>
      </c>
    </row>
    <row r="833" spans="1:41" customFormat="1" x14ac:dyDescent="0.35">
      <c r="A833">
        <v>416</v>
      </c>
      <c r="B833">
        <v>750770</v>
      </c>
      <c r="C833" t="s">
        <v>1203</v>
      </c>
      <c r="D833" t="s">
        <v>1099</v>
      </c>
      <c r="E833" t="s">
        <v>1562</v>
      </c>
      <c r="F833" s="10">
        <v>41627</v>
      </c>
      <c r="G833">
        <v>0</v>
      </c>
      <c r="H833">
        <v>0</v>
      </c>
      <c r="I833">
        <v>750</v>
      </c>
      <c r="J833">
        <v>770</v>
      </c>
      <c r="K833">
        <v>0</v>
      </c>
      <c r="L833">
        <v>0</v>
      </c>
      <c r="M833">
        <v>0</v>
      </c>
      <c r="N833">
        <v>0</v>
      </c>
      <c r="O833">
        <v>0</v>
      </c>
      <c r="P833">
        <v>0</v>
      </c>
      <c r="Q833">
        <v>0</v>
      </c>
      <c r="R833">
        <v>0</v>
      </c>
      <c r="S833">
        <v>5</v>
      </c>
      <c r="T833">
        <v>1</v>
      </c>
      <c r="U833">
        <v>17</v>
      </c>
      <c r="V833">
        <v>0</v>
      </c>
      <c r="W833">
        <v>1</v>
      </c>
      <c r="X833">
        <v>0</v>
      </c>
      <c r="Y833">
        <v>0</v>
      </c>
      <c r="Z833">
        <v>0</v>
      </c>
      <c r="AA833">
        <f t="shared" si="485"/>
        <v>0</v>
      </c>
      <c r="AB833">
        <v>0</v>
      </c>
      <c r="AC833">
        <v>0</v>
      </c>
      <c r="AD833">
        <v>0</v>
      </c>
      <c r="AE833">
        <f t="shared" si="495"/>
        <v>0</v>
      </c>
      <c r="AF833">
        <v>0</v>
      </c>
      <c r="AG833">
        <v>2.8</v>
      </c>
      <c r="AH833">
        <v>0.1</v>
      </c>
      <c r="AI833">
        <v>2</v>
      </c>
      <c r="AJ833">
        <v>0</v>
      </c>
      <c r="AK833">
        <v>0</v>
      </c>
      <c r="AL833">
        <v>0</v>
      </c>
      <c r="AM833">
        <f t="shared" si="488"/>
        <v>0</v>
      </c>
      <c r="AN833" s="8">
        <f t="shared" si="476"/>
        <v>1</v>
      </c>
      <c r="AO833" s="8">
        <f t="shared" si="475"/>
        <v>3</v>
      </c>
    </row>
    <row r="834" spans="1:41" ht="12.75" customHeight="1" x14ac:dyDescent="0.35">
      <c r="A834" s="6">
        <v>417</v>
      </c>
      <c r="B834" s="6">
        <v>750770</v>
      </c>
      <c r="C834" s="6" t="s">
        <v>1203</v>
      </c>
      <c r="D834" s="6" t="s">
        <v>1099</v>
      </c>
      <c r="E834" s="6" t="s">
        <v>1484</v>
      </c>
      <c r="F834" s="9">
        <v>41061</v>
      </c>
      <c r="G834" s="6">
        <v>3</v>
      </c>
      <c r="H834" s="6">
        <v>3</v>
      </c>
      <c r="I834" s="6">
        <v>770</v>
      </c>
      <c r="J834" s="6">
        <v>750</v>
      </c>
      <c r="K834" s="6">
        <v>3</v>
      </c>
      <c r="L834" s="6">
        <v>0</v>
      </c>
      <c r="M834" s="6">
        <v>1</v>
      </c>
      <c r="N834" s="6">
        <v>0</v>
      </c>
      <c r="O834" s="6">
        <v>2</v>
      </c>
      <c r="P834" s="6">
        <v>3</v>
      </c>
      <c r="Q834">
        <v>0</v>
      </c>
      <c r="R834" s="6">
        <v>0</v>
      </c>
      <c r="S834" s="6">
        <v>5</v>
      </c>
      <c r="T834" s="6">
        <v>1</v>
      </c>
      <c r="U834" s="6">
        <v>17</v>
      </c>
      <c r="V834" s="6">
        <v>0</v>
      </c>
      <c r="W834" s="6">
        <v>1</v>
      </c>
      <c r="X834" s="6">
        <v>0</v>
      </c>
      <c r="Y834" s="6">
        <v>0</v>
      </c>
      <c r="Z834" s="6">
        <v>0</v>
      </c>
      <c r="AA834" s="6">
        <v>0</v>
      </c>
      <c r="AB834" s="6">
        <v>0</v>
      </c>
      <c r="AC834" s="6">
        <v>0</v>
      </c>
      <c r="AD834" s="6">
        <v>0</v>
      </c>
      <c r="AE834" s="6">
        <v>0</v>
      </c>
      <c r="AF834" s="6">
        <v>0</v>
      </c>
      <c r="AG834" s="6">
        <v>0</v>
      </c>
      <c r="AH834" s="6">
        <v>0</v>
      </c>
      <c r="AI834" s="6">
        <v>0</v>
      </c>
      <c r="AJ834" s="6">
        <v>0</v>
      </c>
      <c r="AK834" s="6">
        <v>0</v>
      </c>
      <c r="AL834" s="6">
        <v>0</v>
      </c>
      <c r="AM834" s="6">
        <v>0</v>
      </c>
      <c r="AN834" s="8">
        <f t="shared" si="476"/>
        <v>1</v>
      </c>
      <c r="AO834" s="8">
        <f t="shared" si="475"/>
        <v>1</v>
      </c>
    </row>
    <row r="835" spans="1:41" ht="12.75" customHeight="1" x14ac:dyDescent="0.35">
      <c r="A835" s="6">
        <v>417</v>
      </c>
      <c r="B835" s="6">
        <v>750770</v>
      </c>
      <c r="C835" s="6" t="s">
        <v>1203</v>
      </c>
      <c r="D835" s="6" t="s">
        <v>1099</v>
      </c>
      <c r="F835" s="9">
        <v>41062</v>
      </c>
      <c r="G835">
        <v>0</v>
      </c>
      <c r="H835">
        <v>0</v>
      </c>
      <c r="I835">
        <v>750</v>
      </c>
      <c r="J835">
        <v>770</v>
      </c>
      <c r="K835">
        <v>0</v>
      </c>
      <c r="L835">
        <v>0</v>
      </c>
      <c r="M835">
        <v>0</v>
      </c>
      <c r="N835">
        <v>0</v>
      </c>
      <c r="O835">
        <v>0</v>
      </c>
      <c r="P835">
        <v>0</v>
      </c>
      <c r="Q835">
        <v>0</v>
      </c>
      <c r="R835" s="6">
        <v>0</v>
      </c>
      <c r="S835" s="6">
        <v>0</v>
      </c>
      <c r="T835" s="6">
        <v>0</v>
      </c>
      <c r="U835" s="6">
        <v>17</v>
      </c>
      <c r="V835" s="6">
        <v>0</v>
      </c>
      <c r="W835" s="6">
        <v>1</v>
      </c>
      <c r="X835" s="6">
        <v>0</v>
      </c>
      <c r="Y835" s="6">
        <v>0</v>
      </c>
      <c r="Z835" s="6">
        <v>0</v>
      </c>
      <c r="AA835" s="6">
        <v>0</v>
      </c>
      <c r="AB835" s="6">
        <v>0</v>
      </c>
      <c r="AC835" s="6">
        <v>0</v>
      </c>
      <c r="AD835" s="6">
        <v>0</v>
      </c>
      <c r="AE835" s="6">
        <v>0</v>
      </c>
      <c r="AF835" s="6">
        <v>0</v>
      </c>
      <c r="AG835" s="6">
        <v>0</v>
      </c>
      <c r="AH835" s="6">
        <v>0</v>
      </c>
      <c r="AI835" s="6">
        <v>0</v>
      </c>
      <c r="AJ835" s="6">
        <v>0</v>
      </c>
      <c r="AK835" s="6">
        <v>0</v>
      </c>
      <c r="AL835" s="6">
        <v>0</v>
      </c>
      <c r="AM835" s="6">
        <v>0</v>
      </c>
      <c r="AN835" s="8">
        <f t="shared" si="476"/>
        <v>1</v>
      </c>
      <c r="AO835" s="8">
        <f t="shared" ref="AO835:AO863" si="507">SUM($T835+$AA835+$AI835)</f>
        <v>0</v>
      </c>
    </row>
    <row r="836" spans="1:41" ht="12.75" customHeight="1" x14ac:dyDescent="0.35">
      <c r="A836" s="6">
        <v>418</v>
      </c>
      <c r="B836" s="6">
        <v>750770</v>
      </c>
      <c r="C836" s="6" t="s">
        <v>1203</v>
      </c>
      <c r="D836" s="6" t="s">
        <v>1099</v>
      </c>
      <c r="E836" s="6" t="s">
        <v>1488</v>
      </c>
      <c r="F836" s="9">
        <v>41306.01</v>
      </c>
      <c r="G836" s="6">
        <v>4.2</v>
      </c>
      <c r="H836" s="6">
        <v>3</v>
      </c>
      <c r="I836" s="6">
        <v>770</v>
      </c>
      <c r="J836" s="6">
        <v>750</v>
      </c>
      <c r="K836" s="6">
        <v>2</v>
      </c>
      <c r="L836" s="6">
        <v>0</v>
      </c>
      <c r="M836" s="6">
        <v>1</v>
      </c>
      <c r="N836" s="6">
        <v>0</v>
      </c>
      <c r="O836" s="6">
        <v>1</v>
      </c>
      <c r="P836" s="6">
        <v>3</v>
      </c>
      <c r="Q836">
        <v>0</v>
      </c>
      <c r="R836">
        <v>0</v>
      </c>
      <c r="S836">
        <v>0</v>
      </c>
      <c r="T836">
        <f>SUM($R836+$S836)</f>
        <v>0</v>
      </c>
      <c r="U836">
        <v>0</v>
      </c>
      <c r="V836">
        <v>0</v>
      </c>
      <c r="W836">
        <f>SUM($U836, $V836)</f>
        <v>0</v>
      </c>
      <c r="X836">
        <v>0</v>
      </c>
      <c r="Y836">
        <v>0</v>
      </c>
      <c r="Z836">
        <v>0</v>
      </c>
      <c r="AA836">
        <f t="shared" ref="AA836:AA842" si="508">SUM($X836+$Y836+$Z836)</f>
        <v>0</v>
      </c>
      <c r="AB836">
        <v>0</v>
      </c>
      <c r="AC836">
        <v>0</v>
      </c>
      <c r="AD836">
        <v>0</v>
      </c>
      <c r="AE836">
        <f>SUM($AB836+$AC836+$AD836)</f>
        <v>0</v>
      </c>
      <c r="AF836">
        <v>0</v>
      </c>
      <c r="AG836">
        <v>0</v>
      </c>
      <c r="AH836">
        <v>0</v>
      </c>
      <c r="AI836">
        <f>SUM($AF836+$AG836+$AH836)</f>
        <v>0</v>
      </c>
      <c r="AJ836">
        <v>0</v>
      </c>
      <c r="AK836">
        <v>0</v>
      </c>
      <c r="AL836">
        <v>0</v>
      </c>
      <c r="AM836">
        <f t="shared" ref="AM836:AM845" si="509">SUM($AJ836+$AK836+$AL836)</f>
        <v>0</v>
      </c>
      <c r="AN836" s="8">
        <f t="shared" ref="AN836:AN863" si="510">SUM($W836,$AE836,$AM836)</f>
        <v>0</v>
      </c>
      <c r="AO836" s="8">
        <f t="shared" si="507"/>
        <v>0</v>
      </c>
    </row>
    <row r="837" spans="1:41" customFormat="1" x14ac:dyDescent="0.35">
      <c r="A837">
        <v>418</v>
      </c>
      <c r="B837">
        <v>750770</v>
      </c>
      <c r="C837" s="6" t="s">
        <v>1203</v>
      </c>
      <c r="D837" s="6" t="s">
        <v>1099</v>
      </c>
      <c r="E837" t="s">
        <v>1492</v>
      </c>
      <c r="F837" s="10">
        <v>41928</v>
      </c>
      <c r="G837">
        <v>4.2</v>
      </c>
      <c r="H837">
        <v>1</v>
      </c>
      <c r="I837">
        <v>750</v>
      </c>
      <c r="J837">
        <v>770</v>
      </c>
      <c r="K837">
        <v>2</v>
      </c>
      <c r="L837">
        <v>0</v>
      </c>
      <c r="M837">
        <v>1</v>
      </c>
      <c r="N837">
        <v>0</v>
      </c>
      <c r="O837">
        <v>1</v>
      </c>
      <c r="P837">
        <v>3</v>
      </c>
      <c r="Q837">
        <v>0</v>
      </c>
      <c r="R837">
        <v>0</v>
      </c>
      <c r="S837">
        <v>0</v>
      </c>
      <c r="T837">
        <f>SUM($R837+$S837)</f>
        <v>0</v>
      </c>
      <c r="U837">
        <v>0</v>
      </c>
      <c r="V837">
        <v>0</v>
      </c>
      <c r="W837">
        <f>SUM($U837, $V837)</f>
        <v>0</v>
      </c>
      <c r="X837">
        <v>0</v>
      </c>
      <c r="Y837">
        <v>0</v>
      </c>
      <c r="Z837">
        <v>0</v>
      </c>
      <c r="AA837">
        <f t="shared" si="508"/>
        <v>0</v>
      </c>
      <c r="AB837">
        <v>0</v>
      </c>
      <c r="AC837">
        <v>0</v>
      </c>
      <c r="AD837">
        <v>0</v>
      </c>
      <c r="AE837">
        <f>SUM($AB837+$AC837+$AD837)</f>
        <v>0</v>
      </c>
      <c r="AF837">
        <v>0</v>
      </c>
      <c r="AG837">
        <v>0</v>
      </c>
      <c r="AH837">
        <v>0</v>
      </c>
      <c r="AI837">
        <f>SUM($AF837+$AG837+$AH837)</f>
        <v>0</v>
      </c>
      <c r="AJ837">
        <v>0</v>
      </c>
      <c r="AK837">
        <v>0</v>
      </c>
      <c r="AL837">
        <v>0</v>
      </c>
      <c r="AM837">
        <f t="shared" si="509"/>
        <v>0</v>
      </c>
      <c r="AN837" s="8">
        <f t="shared" si="510"/>
        <v>0</v>
      </c>
      <c r="AO837" s="8">
        <f t="shared" si="507"/>
        <v>0</v>
      </c>
    </row>
    <row r="838" spans="1:41" ht="12.75" customHeight="1" x14ac:dyDescent="0.35">
      <c r="A838" s="6">
        <v>419</v>
      </c>
      <c r="B838" s="6">
        <v>750770</v>
      </c>
      <c r="C838" s="6" t="s">
        <v>1203</v>
      </c>
      <c r="D838" s="6" t="s">
        <v>1099</v>
      </c>
      <c r="E838" s="6" t="s">
        <v>1492</v>
      </c>
      <c r="F838" s="9">
        <v>41350.01</v>
      </c>
      <c r="G838" s="6">
        <v>4.2</v>
      </c>
      <c r="H838" s="6">
        <v>1</v>
      </c>
      <c r="I838" s="6">
        <v>750</v>
      </c>
      <c r="J838" s="6">
        <v>770</v>
      </c>
      <c r="K838" s="6">
        <v>2</v>
      </c>
      <c r="L838" s="6">
        <v>0</v>
      </c>
      <c r="M838" s="6">
        <v>1</v>
      </c>
      <c r="N838" s="6">
        <v>0</v>
      </c>
      <c r="O838" s="6">
        <v>1</v>
      </c>
      <c r="P838" s="6">
        <v>3</v>
      </c>
      <c r="Q838">
        <v>0</v>
      </c>
      <c r="R838">
        <v>0</v>
      </c>
      <c r="S838">
        <v>0</v>
      </c>
      <c r="T838">
        <f>SUM($R838+$S838)</f>
        <v>0</v>
      </c>
      <c r="U838">
        <v>0</v>
      </c>
      <c r="V838">
        <v>0</v>
      </c>
      <c r="W838">
        <f>SUM($U838, $V838)</f>
        <v>0</v>
      </c>
      <c r="X838">
        <v>0</v>
      </c>
      <c r="Y838">
        <v>0</v>
      </c>
      <c r="Z838">
        <v>0</v>
      </c>
      <c r="AA838">
        <f t="shared" si="508"/>
        <v>0</v>
      </c>
      <c r="AB838">
        <v>0</v>
      </c>
      <c r="AC838">
        <v>0</v>
      </c>
      <c r="AD838">
        <v>0</v>
      </c>
      <c r="AE838">
        <f>SUM($AB838+$AC838+$AD838)</f>
        <v>0</v>
      </c>
      <c r="AF838">
        <v>0</v>
      </c>
      <c r="AG838">
        <v>0</v>
      </c>
      <c r="AH838">
        <v>0</v>
      </c>
      <c r="AI838">
        <f>SUM($AF838+$AG838+$AH838)</f>
        <v>0</v>
      </c>
      <c r="AJ838">
        <v>0</v>
      </c>
      <c r="AK838">
        <v>0</v>
      </c>
      <c r="AL838">
        <v>0</v>
      </c>
      <c r="AM838">
        <f t="shared" si="509"/>
        <v>0</v>
      </c>
      <c r="AN838" s="8">
        <f t="shared" si="510"/>
        <v>0</v>
      </c>
      <c r="AO838" s="8">
        <f t="shared" si="507"/>
        <v>0</v>
      </c>
    </row>
    <row r="839" spans="1:41" ht="12.75" customHeight="1" x14ac:dyDescent="0.35">
      <c r="A839" s="6">
        <v>419</v>
      </c>
      <c r="B839" s="6">
        <v>750770</v>
      </c>
      <c r="C839" s="6" t="s">
        <v>1203</v>
      </c>
      <c r="D839" s="6" t="s">
        <v>1099</v>
      </c>
      <c r="E839" s="6" t="s">
        <v>1488</v>
      </c>
      <c r="F839" s="9">
        <v>41306</v>
      </c>
      <c r="G839" s="6">
        <v>4.2</v>
      </c>
      <c r="H839" s="6">
        <v>3</v>
      </c>
      <c r="I839" s="6">
        <v>770</v>
      </c>
      <c r="J839" s="6">
        <v>750</v>
      </c>
      <c r="K839" s="6">
        <v>2</v>
      </c>
      <c r="L839" s="6">
        <v>0</v>
      </c>
      <c r="M839" s="6">
        <v>1</v>
      </c>
      <c r="N839" s="6">
        <v>0</v>
      </c>
      <c r="O839" s="6">
        <v>1</v>
      </c>
      <c r="P839" s="6">
        <v>3</v>
      </c>
      <c r="Q839">
        <v>0</v>
      </c>
      <c r="R839">
        <v>0</v>
      </c>
      <c r="S839">
        <v>0</v>
      </c>
      <c r="T839">
        <f>SUM($R839+$S839)</f>
        <v>0</v>
      </c>
      <c r="U839">
        <v>0</v>
      </c>
      <c r="V839">
        <v>0</v>
      </c>
      <c r="W839">
        <f>SUM($U839, $V839)</f>
        <v>0</v>
      </c>
      <c r="X839">
        <v>0</v>
      </c>
      <c r="Y839">
        <v>0</v>
      </c>
      <c r="Z839">
        <v>0</v>
      </c>
      <c r="AA839">
        <f t="shared" si="508"/>
        <v>0</v>
      </c>
      <c r="AB839">
        <v>0</v>
      </c>
      <c r="AC839">
        <v>0</v>
      </c>
      <c r="AD839">
        <v>0</v>
      </c>
      <c r="AE839">
        <f>SUM($AB839+$AC839+$AD839)</f>
        <v>0</v>
      </c>
      <c r="AF839">
        <v>0</v>
      </c>
      <c r="AG839">
        <v>0</v>
      </c>
      <c r="AH839">
        <v>0</v>
      </c>
      <c r="AI839">
        <f>SUM($AF839+$AG839+$AH839)</f>
        <v>0</v>
      </c>
      <c r="AJ839">
        <v>0</v>
      </c>
      <c r="AK839">
        <v>0</v>
      </c>
      <c r="AL839">
        <v>0</v>
      </c>
      <c r="AM839">
        <f t="shared" si="509"/>
        <v>0</v>
      </c>
      <c r="AN839" s="8">
        <f t="shared" si="510"/>
        <v>0</v>
      </c>
      <c r="AO839" s="8">
        <f t="shared" si="507"/>
        <v>0</v>
      </c>
    </row>
    <row r="840" spans="1:41" ht="12.75" customHeight="1" x14ac:dyDescent="0.35">
      <c r="A840" s="6">
        <v>420</v>
      </c>
      <c r="B840" s="6">
        <v>750770</v>
      </c>
      <c r="C840" s="6" t="s">
        <v>1203</v>
      </c>
      <c r="D840" s="6" t="s">
        <v>1099</v>
      </c>
      <c r="E840" s="6" t="s">
        <v>1496</v>
      </c>
      <c r="F840" s="9">
        <v>41623.01</v>
      </c>
      <c r="G840" s="6">
        <v>3</v>
      </c>
      <c r="H840" s="6">
        <v>3</v>
      </c>
      <c r="I840" s="6">
        <v>770</v>
      </c>
      <c r="J840" s="6">
        <v>750</v>
      </c>
      <c r="K840" s="6">
        <v>3</v>
      </c>
      <c r="L840" s="6">
        <v>0</v>
      </c>
      <c r="M840" s="6">
        <v>1</v>
      </c>
      <c r="N840" s="6">
        <v>0</v>
      </c>
      <c r="O840" s="6">
        <v>2</v>
      </c>
      <c r="P840" s="6">
        <v>3</v>
      </c>
      <c r="Q840">
        <v>0</v>
      </c>
      <c r="R840">
        <v>0</v>
      </c>
      <c r="S840">
        <v>5</v>
      </c>
      <c r="T840">
        <v>1</v>
      </c>
      <c r="U840">
        <v>17</v>
      </c>
      <c r="V840">
        <v>0</v>
      </c>
      <c r="W840">
        <v>1</v>
      </c>
      <c r="X840">
        <v>0</v>
      </c>
      <c r="Y840">
        <v>0</v>
      </c>
      <c r="Z840">
        <v>0</v>
      </c>
      <c r="AA840">
        <f t="shared" si="508"/>
        <v>0</v>
      </c>
      <c r="AB840">
        <v>0</v>
      </c>
      <c r="AC840">
        <v>0</v>
      </c>
      <c r="AD840">
        <v>17.399999999999999</v>
      </c>
      <c r="AE840">
        <v>1</v>
      </c>
      <c r="AF840">
        <v>0</v>
      </c>
      <c r="AG840">
        <v>0</v>
      </c>
      <c r="AH840">
        <v>0.1</v>
      </c>
      <c r="AI840">
        <v>1</v>
      </c>
      <c r="AJ840">
        <v>0</v>
      </c>
      <c r="AK840">
        <v>0</v>
      </c>
      <c r="AL840">
        <v>0</v>
      </c>
      <c r="AM840">
        <f t="shared" si="509"/>
        <v>0</v>
      </c>
      <c r="AN840" s="8">
        <f t="shared" si="510"/>
        <v>2</v>
      </c>
      <c r="AO840" s="8">
        <f t="shared" si="507"/>
        <v>2</v>
      </c>
    </row>
    <row r="841" spans="1:41" customFormat="1" x14ac:dyDescent="0.35">
      <c r="A841">
        <v>420</v>
      </c>
      <c r="B841">
        <v>750770</v>
      </c>
      <c r="C841" s="6" t="s">
        <v>1203</v>
      </c>
      <c r="D841" s="6" t="s">
        <v>1099</v>
      </c>
      <c r="E841" t="s">
        <v>1562</v>
      </c>
      <c r="F841" s="10">
        <v>42194</v>
      </c>
      <c r="G841">
        <v>0</v>
      </c>
      <c r="H841">
        <v>0</v>
      </c>
      <c r="I841">
        <v>750</v>
      </c>
      <c r="J841">
        <v>770</v>
      </c>
      <c r="K841">
        <v>0</v>
      </c>
      <c r="L841">
        <v>0</v>
      </c>
      <c r="M841">
        <v>0</v>
      </c>
      <c r="N841">
        <v>0</v>
      </c>
      <c r="O841">
        <v>0</v>
      </c>
      <c r="P841">
        <v>0</v>
      </c>
      <c r="Q841">
        <v>0</v>
      </c>
      <c r="R841">
        <v>6</v>
      </c>
      <c r="S841">
        <v>5</v>
      </c>
      <c r="T841">
        <v>2</v>
      </c>
      <c r="U841">
        <v>17</v>
      </c>
      <c r="V841">
        <v>0</v>
      </c>
      <c r="W841">
        <v>1</v>
      </c>
      <c r="X841">
        <v>0</v>
      </c>
      <c r="Y841">
        <v>0</v>
      </c>
      <c r="Z841">
        <v>0</v>
      </c>
      <c r="AA841">
        <f t="shared" si="508"/>
        <v>0</v>
      </c>
      <c r="AB841">
        <v>0</v>
      </c>
      <c r="AC841">
        <v>0</v>
      </c>
      <c r="AD841">
        <v>0</v>
      </c>
      <c r="AE841">
        <f>SUM($AB841+$AC841+$AD841)</f>
        <v>0</v>
      </c>
      <c r="AF841">
        <v>0</v>
      </c>
      <c r="AG841">
        <v>0</v>
      </c>
      <c r="AH841">
        <v>0.1</v>
      </c>
      <c r="AI841">
        <v>1</v>
      </c>
      <c r="AJ841">
        <v>0</v>
      </c>
      <c r="AK841">
        <v>0</v>
      </c>
      <c r="AL841">
        <v>0</v>
      </c>
      <c r="AM841">
        <f t="shared" si="509"/>
        <v>0</v>
      </c>
      <c r="AN841" s="8">
        <f t="shared" si="510"/>
        <v>1</v>
      </c>
      <c r="AO841" s="8">
        <f t="shared" si="507"/>
        <v>3</v>
      </c>
    </row>
    <row r="842" spans="1:41" ht="12.75" customHeight="1" x14ac:dyDescent="0.35">
      <c r="A842" s="6">
        <v>421</v>
      </c>
      <c r="B842" s="6">
        <v>750770</v>
      </c>
      <c r="C842" s="6" t="s">
        <v>1203</v>
      </c>
      <c r="D842" s="6" t="s">
        <v>1099</v>
      </c>
      <c r="E842" s="6" t="s">
        <v>1500</v>
      </c>
      <c r="F842" s="9">
        <v>41920.01</v>
      </c>
      <c r="G842" s="6">
        <v>1</v>
      </c>
      <c r="H842" s="6">
        <v>1</v>
      </c>
      <c r="I842" s="6">
        <v>770</v>
      </c>
      <c r="J842" s="6">
        <v>750</v>
      </c>
      <c r="K842" s="6">
        <v>1</v>
      </c>
      <c r="L842" s="6">
        <v>1</v>
      </c>
      <c r="M842" s="6">
        <v>1</v>
      </c>
      <c r="N842" s="6">
        <v>0</v>
      </c>
      <c r="O842" s="6">
        <v>1</v>
      </c>
      <c r="P842" s="6">
        <v>2</v>
      </c>
      <c r="Q842">
        <v>0</v>
      </c>
      <c r="R842">
        <v>6</v>
      </c>
      <c r="S842">
        <v>5</v>
      </c>
      <c r="T842">
        <v>2</v>
      </c>
      <c r="U842">
        <v>17</v>
      </c>
      <c r="V842">
        <v>18</v>
      </c>
      <c r="W842">
        <v>2</v>
      </c>
      <c r="X842">
        <v>0</v>
      </c>
      <c r="Y842">
        <v>0</v>
      </c>
      <c r="Z842">
        <v>0</v>
      </c>
      <c r="AA842">
        <f t="shared" si="508"/>
        <v>0</v>
      </c>
      <c r="AB842">
        <v>0</v>
      </c>
      <c r="AC842">
        <v>0</v>
      </c>
      <c r="AD842">
        <v>0</v>
      </c>
      <c r="AE842">
        <f>SUM($AB842+$AC842+$AD842)</f>
        <v>0</v>
      </c>
      <c r="AF842">
        <v>3</v>
      </c>
      <c r="AG842">
        <v>0</v>
      </c>
      <c r="AH842">
        <v>0.1</v>
      </c>
      <c r="AI842">
        <v>2</v>
      </c>
      <c r="AJ842">
        <v>0</v>
      </c>
      <c r="AK842">
        <v>0</v>
      </c>
      <c r="AL842">
        <v>0</v>
      </c>
      <c r="AM842">
        <f t="shared" si="509"/>
        <v>0</v>
      </c>
      <c r="AN842" s="8">
        <f t="shared" si="510"/>
        <v>2</v>
      </c>
      <c r="AO842" s="8">
        <f t="shared" si="507"/>
        <v>4</v>
      </c>
    </row>
    <row r="843" spans="1:41" customFormat="1" x14ac:dyDescent="0.35">
      <c r="A843">
        <v>421</v>
      </c>
      <c r="B843" s="6">
        <v>750770</v>
      </c>
      <c r="C843" s="6" t="s">
        <v>1203</v>
      </c>
      <c r="D843" s="6" t="s">
        <v>1099</v>
      </c>
      <c r="E843" t="s">
        <v>1504</v>
      </c>
      <c r="F843" s="10">
        <v>42437</v>
      </c>
      <c r="G843">
        <v>1</v>
      </c>
      <c r="H843">
        <v>1</v>
      </c>
      <c r="I843">
        <v>750</v>
      </c>
      <c r="J843">
        <v>770</v>
      </c>
      <c r="K843">
        <v>1</v>
      </c>
      <c r="L843">
        <v>1</v>
      </c>
      <c r="M843">
        <v>1</v>
      </c>
      <c r="N843">
        <v>0</v>
      </c>
      <c r="O843">
        <v>1</v>
      </c>
      <c r="P843">
        <v>2</v>
      </c>
      <c r="Q843">
        <v>0</v>
      </c>
      <c r="R843">
        <v>6</v>
      </c>
      <c r="S843">
        <v>5</v>
      </c>
      <c r="T843">
        <v>2</v>
      </c>
      <c r="U843">
        <v>17</v>
      </c>
      <c r="V843">
        <v>18</v>
      </c>
      <c r="W843">
        <v>2</v>
      </c>
      <c r="X843">
        <v>4.4000000000000004</v>
      </c>
      <c r="Y843">
        <v>0</v>
      </c>
      <c r="Z843">
        <v>0</v>
      </c>
      <c r="AA843">
        <v>1</v>
      </c>
      <c r="AB843">
        <v>16.399999999999999</v>
      </c>
      <c r="AC843">
        <v>0</v>
      </c>
      <c r="AD843">
        <v>17.399999999999999</v>
      </c>
      <c r="AE843">
        <v>2</v>
      </c>
      <c r="AF843">
        <v>0</v>
      </c>
      <c r="AG843">
        <v>2.8</v>
      </c>
      <c r="AH843">
        <v>0.1</v>
      </c>
      <c r="AI843">
        <v>2</v>
      </c>
      <c r="AJ843">
        <v>0</v>
      </c>
      <c r="AK843">
        <v>0</v>
      </c>
      <c r="AL843">
        <v>0</v>
      </c>
      <c r="AM843">
        <f t="shared" si="509"/>
        <v>0</v>
      </c>
      <c r="AN843" s="8">
        <f t="shared" si="510"/>
        <v>4</v>
      </c>
      <c r="AO843" s="8">
        <f t="shared" si="507"/>
        <v>5</v>
      </c>
    </row>
    <row r="844" spans="1:41" ht="12.75" customHeight="1" x14ac:dyDescent="0.35">
      <c r="A844" s="6">
        <v>422</v>
      </c>
      <c r="B844" s="6">
        <v>750770</v>
      </c>
      <c r="C844" s="6" t="s">
        <v>1203</v>
      </c>
      <c r="D844" s="6" t="s">
        <v>1099</v>
      </c>
      <c r="E844" s="6" t="s">
        <v>1504</v>
      </c>
      <c r="F844" s="9">
        <v>41921</v>
      </c>
      <c r="G844" s="6">
        <v>1</v>
      </c>
      <c r="H844" s="6">
        <v>1</v>
      </c>
      <c r="I844" s="6">
        <v>750</v>
      </c>
      <c r="J844" s="6">
        <v>770</v>
      </c>
      <c r="K844" s="6">
        <v>1</v>
      </c>
      <c r="L844" s="6">
        <v>1</v>
      </c>
      <c r="M844" s="6">
        <v>1</v>
      </c>
      <c r="N844" s="6">
        <v>0</v>
      </c>
      <c r="O844" s="6">
        <v>1</v>
      </c>
      <c r="P844" s="6">
        <v>2</v>
      </c>
      <c r="Q844">
        <v>0</v>
      </c>
      <c r="R844">
        <v>6</v>
      </c>
      <c r="S844">
        <v>5</v>
      </c>
      <c r="T844">
        <v>2</v>
      </c>
      <c r="U844">
        <v>17</v>
      </c>
      <c r="V844">
        <v>18</v>
      </c>
      <c r="W844">
        <v>2</v>
      </c>
      <c r="X844">
        <v>4.4000000000000004</v>
      </c>
      <c r="Y844">
        <v>0</v>
      </c>
      <c r="Z844">
        <v>0</v>
      </c>
      <c r="AA844">
        <v>1</v>
      </c>
      <c r="AB844">
        <v>16.399999999999999</v>
      </c>
      <c r="AC844">
        <v>0</v>
      </c>
      <c r="AD844">
        <v>17.399999999999999</v>
      </c>
      <c r="AE844">
        <v>2</v>
      </c>
      <c r="AF844">
        <v>0</v>
      </c>
      <c r="AG844">
        <v>2.8</v>
      </c>
      <c r="AH844">
        <v>0.1</v>
      </c>
      <c r="AI844">
        <v>2</v>
      </c>
      <c r="AJ844">
        <v>0</v>
      </c>
      <c r="AK844">
        <v>0</v>
      </c>
      <c r="AL844">
        <v>0</v>
      </c>
      <c r="AM844">
        <f t="shared" si="509"/>
        <v>0</v>
      </c>
      <c r="AN844" s="8">
        <f t="shared" si="510"/>
        <v>4</v>
      </c>
      <c r="AO844" s="8">
        <f t="shared" si="507"/>
        <v>5</v>
      </c>
    </row>
    <row r="845" spans="1:41" ht="12.75" customHeight="1" x14ac:dyDescent="0.35">
      <c r="A845" s="6">
        <v>422</v>
      </c>
      <c r="B845">
        <v>750770</v>
      </c>
      <c r="C845" s="6" t="s">
        <v>1203</v>
      </c>
      <c r="D845" s="6" t="s">
        <v>1099</v>
      </c>
      <c r="E845" s="6" t="s">
        <v>1500</v>
      </c>
      <c r="F845" s="9">
        <v>41920.019999999997</v>
      </c>
      <c r="G845" s="6">
        <v>1</v>
      </c>
      <c r="H845" s="6">
        <v>1</v>
      </c>
      <c r="I845" s="6">
        <v>770</v>
      </c>
      <c r="J845" s="6">
        <v>750</v>
      </c>
      <c r="K845" s="6">
        <v>1</v>
      </c>
      <c r="L845" s="6">
        <v>1</v>
      </c>
      <c r="M845" s="6">
        <v>1</v>
      </c>
      <c r="N845" s="6">
        <v>0</v>
      </c>
      <c r="O845" s="6">
        <v>1</v>
      </c>
      <c r="P845" s="6">
        <v>2</v>
      </c>
      <c r="Q845">
        <v>0</v>
      </c>
      <c r="R845">
        <v>6</v>
      </c>
      <c r="S845">
        <v>5</v>
      </c>
      <c r="T845">
        <v>2</v>
      </c>
      <c r="U845">
        <v>17</v>
      </c>
      <c r="V845">
        <v>18</v>
      </c>
      <c r="W845">
        <v>2</v>
      </c>
      <c r="X845">
        <v>0</v>
      </c>
      <c r="Y845">
        <v>0</v>
      </c>
      <c r="Z845">
        <v>0</v>
      </c>
      <c r="AA845">
        <f t="shared" ref="AA845:AA850" si="511">SUM($X845+$Y845+$Z845)</f>
        <v>0</v>
      </c>
      <c r="AB845">
        <v>0</v>
      </c>
      <c r="AC845">
        <v>0</v>
      </c>
      <c r="AD845">
        <v>0</v>
      </c>
      <c r="AE845">
        <f>SUM($AB845+$AC845+$AD845)</f>
        <v>0</v>
      </c>
      <c r="AF845">
        <v>3</v>
      </c>
      <c r="AG845">
        <v>0</v>
      </c>
      <c r="AH845">
        <v>0.1</v>
      </c>
      <c r="AI845">
        <v>2</v>
      </c>
      <c r="AJ845">
        <v>0</v>
      </c>
      <c r="AK845">
        <v>0</v>
      </c>
      <c r="AL845">
        <v>0</v>
      </c>
      <c r="AM845">
        <f t="shared" si="509"/>
        <v>0</v>
      </c>
      <c r="AN845" s="8">
        <f t="shared" si="510"/>
        <v>2</v>
      </c>
      <c r="AO845" s="8">
        <f t="shared" si="507"/>
        <v>4</v>
      </c>
    </row>
    <row r="846" spans="1:41" ht="12.75" customHeight="1" x14ac:dyDescent="0.35">
      <c r="A846" s="6">
        <v>423</v>
      </c>
      <c r="B846" s="6">
        <v>750770</v>
      </c>
      <c r="C846" s="6" t="s">
        <v>1203</v>
      </c>
      <c r="D846" s="6" t="s">
        <v>1099</v>
      </c>
      <c r="E846" s="6" t="s">
        <v>1508</v>
      </c>
      <c r="F846" s="9">
        <v>42190.03</v>
      </c>
      <c r="G846" s="6">
        <v>2</v>
      </c>
      <c r="H846" s="6">
        <v>1</v>
      </c>
      <c r="I846" s="6">
        <v>770</v>
      </c>
      <c r="J846" s="6">
        <v>750</v>
      </c>
      <c r="K846" s="6">
        <v>1</v>
      </c>
      <c r="L846" s="6">
        <v>1</v>
      </c>
      <c r="M846" s="6">
        <v>1</v>
      </c>
      <c r="N846" s="6">
        <v>0</v>
      </c>
      <c r="O846" s="6">
        <v>1</v>
      </c>
      <c r="P846" s="6">
        <v>2</v>
      </c>
      <c r="Q846">
        <v>0</v>
      </c>
      <c r="R846">
        <v>6</v>
      </c>
      <c r="S846">
        <v>5</v>
      </c>
      <c r="T846">
        <v>2</v>
      </c>
      <c r="U846">
        <v>17</v>
      </c>
      <c r="V846">
        <v>18</v>
      </c>
      <c r="W846">
        <v>2</v>
      </c>
      <c r="X846">
        <v>0</v>
      </c>
      <c r="Y846">
        <v>0</v>
      </c>
      <c r="Z846">
        <v>0</v>
      </c>
      <c r="AA846">
        <f t="shared" si="511"/>
        <v>0</v>
      </c>
      <c r="AB846">
        <v>0</v>
      </c>
      <c r="AC846">
        <v>0</v>
      </c>
      <c r="AD846">
        <v>17.399999999999999</v>
      </c>
      <c r="AE846">
        <v>1</v>
      </c>
      <c r="AF846">
        <v>3</v>
      </c>
      <c r="AG846">
        <v>0</v>
      </c>
      <c r="AH846">
        <v>0.1</v>
      </c>
      <c r="AI846">
        <v>2</v>
      </c>
      <c r="AJ846">
        <v>15.2</v>
      </c>
      <c r="AK846">
        <v>0</v>
      </c>
      <c r="AL846">
        <v>0</v>
      </c>
      <c r="AM846">
        <v>1</v>
      </c>
      <c r="AN846" s="8">
        <f t="shared" si="510"/>
        <v>4</v>
      </c>
      <c r="AO846" s="8">
        <f t="shared" si="507"/>
        <v>4</v>
      </c>
    </row>
    <row r="847" spans="1:41" customFormat="1" x14ac:dyDescent="0.35">
      <c r="A847">
        <v>423</v>
      </c>
      <c r="B847" s="6">
        <v>750770</v>
      </c>
      <c r="C847" s="6" t="s">
        <v>1203</v>
      </c>
      <c r="D847" s="6" t="s">
        <v>1099</v>
      </c>
      <c r="E847" t="s">
        <v>1562</v>
      </c>
      <c r="F847" s="10">
        <v>42740</v>
      </c>
      <c r="G847">
        <v>0</v>
      </c>
      <c r="H847">
        <v>0</v>
      </c>
      <c r="I847">
        <v>750</v>
      </c>
      <c r="J847">
        <v>770</v>
      </c>
      <c r="K847">
        <v>0</v>
      </c>
      <c r="L847">
        <v>0</v>
      </c>
      <c r="M847">
        <v>0</v>
      </c>
      <c r="N847">
        <v>0</v>
      </c>
      <c r="O847">
        <v>0</v>
      </c>
      <c r="P847">
        <v>0</v>
      </c>
      <c r="Q847">
        <v>0</v>
      </c>
      <c r="R847">
        <v>6</v>
      </c>
      <c r="S847">
        <v>5</v>
      </c>
      <c r="T847">
        <v>2</v>
      </c>
      <c r="U847">
        <v>17</v>
      </c>
      <c r="V847">
        <v>18</v>
      </c>
      <c r="W847">
        <v>2</v>
      </c>
      <c r="X847">
        <v>0</v>
      </c>
      <c r="Y847">
        <v>0</v>
      </c>
      <c r="Z847">
        <v>0</v>
      </c>
      <c r="AA847">
        <f t="shared" si="511"/>
        <v>0</v>
      </c>
      <c r="AB847">
        <v>0</v>
      </c>
      <c r="AC847">
        <v>0</v>
      </c>
      <c r="AD847">
        <v>0</v>
      </c>
      <c r="AE847">
        <f>SUM($AB847+$AC847+$AD847)</f>
        <v>0</v>
      </c>
      <c r="AF847">
        <v>0</v>
      </c>
      <c r="AG847">
        <v>2.8</v>
      </c>
      <c r="AH847">
        <v>0.1</v>
      </c>
      <c r="AI847">
        <v>2</v>
      </c>
      <c r="AJ847">
        <v>0</v>
      </c>
      <c r="AK847">
        <v>0</v>
      </c>
      <c r="AL847">
        <v>18.3</v>
      </c>
      <c r="AM847">
        <v>1</v>
      </c>
      <c r="AN847" s="8">
        <f t="shared" si="510"/>
        <v>3</v>
      </c>
      <c r="AO847" s="8">
        <f t="shared" si="507"/>
        <v>4</v>
      </c>
    </row>
    <row r="848" spans="1:41" ht="12.75" customHeight="1" x14ac:dyDescent="0.35">
      <c r="A848" s="6">
        <v>424</v>
      </c>
      <c r="B848" s="6">
        <v>750770</v>
      </c>
      <c r="C848" s="6" t="s">
        <v>1203</v>
      </c>
      <c r="D848" s="6" t="s">
        <v>1099</v>
      </c>
      <c r="E848" s="6" t="s">
        <v>1511</v>
      </c>
      <c r="F848" s="9">
        <v>42434</v>
      </c>
      <c r="G848" s="6">
        <v>3</v>
      </c>
      <c r="H848" s="6">
        <v>2</v>
      </c>
      <c r="I848" s="6">
        <v>770</v>
      </c>
      <c r="J848" s="6">
        <v>750</v>
      </c>
      <c r="K848" s="6">
        <v>1</v>
      </c>
      <c r="L848" s="6">
        <v>1</v>
      </c>
      <c r="M848" s="6">
        <v>1</v>
      </c>
      <c r="N848" s="6">
        <v>0</v>
      </c>
      <c r="O848" s="6">
        <v>1</v>
      </c>
      <c r="P848" s="6">
        <v>2</v>
      </c>
      <c r="Q848">
        <v>0</v>
      </c>
      <c r="R848">
        <v>6</v>
      </c>
      <c r="S848">
        <v>5</v>
      </c>
      <c r="T848">
        <v>2</v>
      </c>
      <c r="U848">
        <v>0</v>
      </c>
      <c r="V848">
        <v>0</v>
      </c>
      <c r="W848">
        <f>SUM($U848, $V848)</f>
        <v>0</v>
      </c>
      <c r="X848">
        <v>0</v>
      </c>
      <c r="Y848">
        <v>0</v>
      </c>
      <c r="Z848">
        <v>0</v>
      </c>
      <c r="AA848">
        <f t="shared" si="511"/>
        <v>0</v>
      </c>
      <c r="AB848">
        <v>0</v>
      </c>
      <c r="AC848">
        <v>0</v>
      </c>
      <c r="AD848">
        <v>0</v>
      </c>
      <c r="AE848">
        <f>SUM($AB848+$AC848+$AD848)</f>
        <v>0</v>
      </c>
      <c r="AF848">
        <v>3</v>
      </c>
      <c r="AG848">
        <v>0</v>
      </c>
      <c r="AH848">
        <v>0.1</v>
      </c>
      <c r="AI848">
        <v>2</v>
      </c>
      <c r="AJ848">
        <v>15.2</v>
      </c>
      <c r="AK848">
        <v>0</v>
      </c>
      <c r="AL848">
        <v>0</v>
      </c>
      <c r="AM848">
        <v>1</v>
      </c>
      <c r="AN848" s="8">
        <f t="shared" si="510"/>
        <v>1</v>
      </c>
      <c r="AO848" s="8">
        <f t="shared" si="507"/>
        <v>4</v>
      </c>
    </row>
    <row r="849" spans="1:41" customFormat="1" x14ac:dyDescent="0.35">
      <c r="A849">
        <v>424</v>
      </c>
      <c r="B849">
        <v>750770</v>
      </c>
      <c r="C849" s="6" t="s">
        <v>1203</v>
      </c>
      <c r="D849" s="6" t="s">
        <v>1099</v>
      </c>
      <c r="E849" t="s">
        <v>1562</v>
      </c>
      <c r="F849" s="10">
        <v>42470</v>
      </c>
      <c r="G849">
        <v>0</v>
      </c>
      <c r="H849">
        <v>0</v>
      </c>
      <c r="I849">
        <v>750</v>
      </c>
      <c r="J849">
        <v>770</v>
      </c>
      <c r="K849">
        <v>0</v>
      </c>
      <c r="L849">
        <v>0</v>
      </c>
      <c r="M849">
        <v>0</v>
      </c>
      <c r="N849">
        <v>0</v>
      </c>
      <c r="O849">
        <v>0</v>
      </c>
      <c r="P849">
        <v>0</v>
      </c>
      <c r="Q849">
        <v>0</v>
      </c>
      <c r="R849">
        <v>6</v>
      </c>
      <c r="S849">
        <v>5</v>
      </c>
      <c r="T849">
        <v>2</v>
      </c>
      <c r="U849">
        <v>17</v>
      </c>
      <c r="V849">
        <v>0</v>
      </c>
      <c r="W849">
        <v>1</v>
      </c>
      <c r="X849">
        <v>0</v>
      </c>
      <c r="Y849">
        <v>0</v>
      </c>
      <c r="Z849">
        <v>0</v>
      </c>
      <c r="AA849">
        <f t="shared" si="511"/>
        <v>0</v>
      </c>
      <c r="AB849">
        <v>0</v>
      </c>
      <c r="AC849">
        <v>0</v>
      </c>
      <c r="AD849">
        <v>0</v>
      </c>
      <c r="AE849">
        <f>SUM($AB849+$AC849+$AD849)</f>
        <v>0</v>
      </c>
      <c r="AF849">
        <v>0</v>
      </c>
      <c r="AG849">
        <v>0</v>
      </c>
      <c r="AH849">
        <v>0.1</v>
      </c>
      <c r="AI849">
        <v>1</v>
      </c>
      <c r="AJ849">
        <v>0</v>
      </c>
      <c r="AK849">
        <v>0</v>
      </c>
      <c r="AL849">
        <v>0</v>
      </c>
      <c r="AM849">
        <f>SUM($AJ849+$AK849+$AL849)</f>
        <v>0</v>
      </c>
      <c r="AN849" s="8">
        <f t="shared" si="510"/>
        <v>1</v>
      </c>
      <c r="AO849" s="8">
        <f t="shared" si="507"/>
        <v>3</v>
      </c>
    </row>
    <row r="850" spans="1:41" ht="12.75" customHeight="1" x14ac:dyDescent="0.35">
      <c r="A850" s="6">
        <v>425</v>
      </c>
      <c r="B850" s="6">
        <v>750770</v>
      </c>
      <c r="C850" s="6" t="s">
        <v>1203</v>
      </c>
      <c r="D850" s="6" t="s">
        <v>1099</v>
      </c>
      <c r="E850" s="6" t="s">
        <v>1515</v>
      </c>
      <c r="F850" s="9">
        <v>42649.01</v>
      </c>
      <c r="G850" s="6">
        <v>3</v>
      </c>
      <c r="H850" s="6">
        <v>3</v>
      </c>
      <c r="I850" s="6">
        <v>770</v>
      </c>
      <c r="J850" s="6">
        <v>750</v>
      </c>
      <c r="K850" s="6">
        <v>1</v>
      </c>
      <c r="L850" s="6">
        <v>1</v>
      </c>
      <c r="M850" s="6">
        <v>1</v>
      </c>
      <c r="N850" s="6">
        <v>0</v>
      </c>
      <c r="O850" s="6">
        <v>1</v>
      </c>
      <c r="P850" s="6">
        <v>3</v>
      </c>
      <c r="Q850">
        <v>0</v>
      </c>
      <c r="R850">
        <v>6</v>
      </c>
      <c r="S850">
        <v>5</v>
      </c>
      <c r="T850">
        <v>2</v>
      </c>
      <c r="U850">
        <v>17</v>
      </c>
      <c r="V850">
        <v>0</v>
      </c>
      <c r="W850">
        <v>1</v>
      </c>
      <c r="X850">
        <v>0</v>
      </c>
      <c r="Y850">
        <v>0</v>
      </c>
      <c r="Z850">
        <v>0</v>
      </c>
      <c r="AA850">
        <f t="shared" si="511"/>
        <v>0</v>
      </c>
      <c r="AB850">
        <v>16.399999999999999</v>
      </c>
      <c r="AC850">
        <v>0</v>
      </c>
      <c r="AD850">
        <v>0</v>
      </c>
      <c r="AE850">
        <v>1</v>
      </c>
      <c r="AF850">
        <v>0</v>
      </c>
      <c r="AG850">
        <v>2.8</v>
      </c>
      <c r="AH850">
        <v>0.1</v>
      </c>
      <c r="AI850">
        <v>2</v>
      </c>
      <c r="AJ850">
        <v>15.2</v>
      </c>
      <c r="AK850">
        <v>0</v>
      </c>
      <c r="AL850">
        <v>0</v>
      </c>
      <c r="AM850">
        <v>1</v>
      </c>
      <c r="AN850" s="8">
        <f t="shared" si="510"/>
        <v>3</v>
      </c>
      <c r="AO850" s="8">
        <f t="shared" si="507"/>
        <v>4</v>
      </c>
    </row>
    <row r="851" spans="1:41" customFormat="1" x14ac:dyDescent="0.35">
      <c r="A851">
        <v>425</v>
      </c>
      <c r="B851" s="6">
        <v>750770</v>
      </c>
      <c r="C851" s="6" t="s">
        <v>1203</v>
      </c>
      <c r="D851" s="6" t="s">
        <v>1099</v>
      </c>
      <c r="E851" t="s">
        <v>1562</v>
      </c>
      <c r="F851" s="10">
        <v>42744</v>
      </c>
      <c r="G851">
        <v>0</v>
      </c>
      <c r="H851">
        <v>0</v>
      </c>
      <c r="I851">
        <v>750</v>
      </c>
      <c r="J851">
        <v>770</v>
      </c>
      <c r="K851">
        <v>0</v>
      </c>
      <c r="L851">
        <v>0</v>
      </c>
      <c r="M851">
        <v>0</v>
      </c>
      <c r="N851">
        <v>0</v>
      </c>
      <c r="O851">
        <v>0</v>
      </c>
      <c r="P851">
        <v>0</v>
      </c>
      <c r="Q851">
        <v>0</v>
      </c>
      <c r="R851">
        <v>6</v>
      </c>
      <c r="S851">
        <v>5</v>
      </c>
      <c r="T851">
        <v>2</v>
      </c>
      <c r="U851">
        <v>17</v>
      </c>
      <c r="V851">
        <v>0</v>
      </c>
      <c r="W851">
        <v>1</v>
      </c>
      <c r="X851">
        <v>0</v>
      </c>
      <c r="Y851">
        <v>0</v>
      </c>
      <c r="Z851">
        <v>2</v>
      </c>
      <c r="AA851">
        <v>1</v>
      </c>
      <c r="AB851">
        <v>0</v>
      </c>
      <c r="AC851">
        <v>0</v>
      </c>
      <c r="AD851">
        <v>0</v>
      </c>
      <c r="AE851">
        <f>SUM($AB851+$AC851+$AD851)</f>
        <v>0</v>
      </c>
      <c r="AF851">
        <v>0</v>
      </c>
      <c r="AG851">
        <v>0</v>
      </c>
      <c r="AH851">
        <v>0.1</v>
      </c>
      <c r="AI851">
        <v>1</v>
      </c>
      <c r="AJ851">
        <v>0</v>
      </c>
      <c r="AK851">
        <v>0</v>
      </c>
      <c r="AL851">
        <v>0</v>
      </c>
      <c r="AM851">
        <f>SUM($AJ851+$AK851+$AL851)</f>
        <v>0</v>
      </c>
      <c r="AN851" s="8">
        <f t="shared" si="510"/>
        <v>1</v>
      </c>
      <c r="AO851" s="8">
        <f t="shared" si="507"/>
        <v>4</v>
      </c>
    </row>
    <row r="852" spans="1:41" ht="12.75" customHeight="1" x14ac:dyDescent="0.35">
      <c r="A852" s="6">
        <v>426</v>
      </c>
      <c r="B852" s="6">
        <v>750770</v>
      </c>
      <c r="C852" s="6" t="s">
        <v>1203</v>
      </c>
      <c r="D852" s="6" t="s">
        <v>1099</v>
      </c>
      <c r="E852" s="6" t="s">
        <v>1518</v>
      </c>
      <c r="F852" s="9">
        <v>42735.01</v>
      </c>
      <c r="G852" s="6">
        <v>1</v>
      </c>
      <c r="H852" s="6">
        <v>3</v>
      </c>
      <c r="I852" s="6">
        <v>770</v>
      </c>
      <c r="J852" s="6">
        <v>750</v>
      </c>
      <c r="K852" s="6">
        <v>1</v>
      </c>
      <c r="L852" s="6">
        <v>1</v>
      </c>
      <c r="M852" s="6">
        <v>1</v>
      </c>
      <c r="N852" s="6">
        <v>0</v>
      </c>
      <c r="O852" s="6">
        <v>1</v>
      </c>
      <c r="P852" s="6">
        <v>2</v>
      </c>
      <c r="Q852">
        <v>0</v>
      </c>
      <c r="R852">
        <v>6</v>
      </c>
      <c r="S852">
        <v>5</v>
      </c>
      <c r="T852">
        <v>2</v>
      </c>
      <c r="U852">
        <v>17</v>
      </c>
      <c r="V852">
        <v>0</v>
      </c>
      <c r="W852">
        <v>1</v>
      </c>
      <c r="X852">
        <v>0</v>
      </c>
      <c r="Y852">
        <v>0</v>
      </c>
      <c r="Z852">
        <v>0</v>
      </c>
      <c r="AA852">
        <f>SUM($X852+$Y852+$Z852)</f>
        <v>0</v>
      </c>
      <c r="AB852">
        <v>0</v>
      </c>
      <c r="AC852">
        <v>0</v>
      </c>
      <c r="AD852">
        <v>0</v>
      </c>
      <c r="AE852">
        <f>SUM($AB852+$AC852+$AD852)</f>
        <v>0</v>
      </c>
      <c r="AF852">
        <v>0</v>
      </c>
      <c r="AG852">
        <v>0</v>
      </c>
      <c r="AH852">
        <v>0.1</v>
      </c>
      <c r="AI852">
        <v>1</v>
      </c>
      <c r="AJ852">
        <v>15.2</v>
      </c>
      <c r="AK852">
        <v>0</v>
      </c>
      <c r="AL852">
        <v>0</v>
      </c>
      <c r="AM852">
        <v>1</v>
      </c>
      <c r="AN852" s="8">
        <f t="shared" si="510"/>
        <v>2</v>
      </c>
      <c r="AO852" s="8">
        <f t="shared" si="507"/>
        <v>3</v>
      </c>
    </row>
    <row r="853" spans="1:41" customFormat="1" x14ac:dyDescent="0.35">
      <c r="A853">
        <v>426</v>
      </c>
      <c r="B853">
        <v>750770</v>
      </c>
      <c r="C853" s="6" t="s">
        <v>1203</v>
      </c>
      <c r="D853" s="6" t="s">
        <v>1099</v>
      </c>
      <c r="E853" t="s">
        <v>1562</v>
      </c>
      <c r="F853" s="10">
        <v>42780.01</v>
      </c>
      <c r="G853">
        <v>0</v>
      </c>
      <c r="H853">
        <v>0</v>
      </c>
      <c r="I853">
        <v>750</v>
      </c>
      <c r="J853">
        <v>770</v>
      </c>
      <c r="K853">
        <v>0</v>
      </c>
      <c r="L853">
        <v>0</v>
      </c>
      <c r="M853">
        <v>0</v>
      </c>
      <c r="N853">
        <v>0</v>
      </c>
      <c r="O853">
        <v>0</v>
      </c>
      <c r="P853">
        <v>0</v>
      </c>
      <c r="Q853">
        <v>0</v>
      </c>
      <c r="R853">
        <v>6</v>
      </c>
      <c r="S853">
        <v>5</v>
      </c>
      <c r="T853">
        <v>2</v>
      </c>
      <c r="U853">
        <v>0</v>
      </c>
      <c r="V853">
        <v>0</v>
      </c>
      <c r="W853">
        <f>SUM($U853, $V853)</f>
        <v>0</v>
      </c>
      <c r="X853">
        <v>0</v>
      </c>
      <c r="Y853">
        <v>0</v>
      </c>
      <c r="Z853">
        <v>0</v>
      </c>
      <c r="AA853">
        <f>SUM($X853+$Y853+$Z853)</f>
        <v>0</v>
      </c>
      <c r="AB853">
        <v>0</v>
      </c>
      <c r="AC853">
        <v>0</v>
      </c>
      <c r="AD853">
        <v>0</v>
      </c>
      <c r="AE853">
        <f>SUM($AB853+$AC853+$AD853)</f>
        <v>0</v>
      </c>
      <c r="AF853">
        <v>3</v>
      </c>
      <c r="AG853">
        <v>2.8</v>
      </c>
      <c r="AH853">
        <v>0.1</v>
      </c>
      <c r="AI853">
        <v>3</v>
      </c>
      <c r="AJ853">
        <v>0</v>
      </c>
      <c r="AK853">
        <v>0</v>
      </c>
      <c r="AL853">
        <v>0</v>
      </c>
      <c r="AM853">
        <f>SUM($AJ853+$AK853+$AL853)</f>
        <v>0</v>
      </c>
      <c r="AN853" s="8">
        <f t="shared" si="510"/>
        <v>0</v>
      </c>
      <c r="AO853" s="8">
        <f t="shared" si="507"/>
        <v>5</v>
      </c>
    </row>
    <row r="854" spans="1:41" ht="12.75" customHeight="1" x14ac:dyDescent="0.35">
      <c r="A854" s="6">
        <v>427</v>
      </c>
      <c r="B854" s="6">
        <v>750770</v>
      </c>
      <c r="C854" s="6" t="s">
        <v>1203</v>
      </c>
      <c r="D854" s="6" t="s">
        <v>1099</v>
      </c>
      <c r="E854" s="6" t="s">
        <v>1521</v>
      </c>
      <c r="F854" s="9">
        <v>42735.02</v>
      </c>
      <c r="G854" s="6">
        <v>1</v>
      </c>
      <c r="H854" s="6">
        <v>3</v>
      </c>
      <c r="I854" s="6">
        <v>770</v>
      </c>
      <c r="J854" s="6">
        <v>750</v>
      </c>
      <c r="K854" s="6">
        <v>1</v>
      </c>
      <c r="L854" s="6">
        <v>1</v>
      </c>
      <c r="M854" s="6">
        <v>1</v>
      </c>
      <c r="N854" s="6">
        <v>0</v>
      </c>
      <c r="O854" s="6">
        <v>1</v>
      </c>
      <c r="P854" s="6">
        <v>2</v>
      </c>
      <c r="Q854">
        <v>0</v>
      </c>
      <c r="R854">
        <v>6</v>
      </c>
      <c r="S854">
        <v>5</v>
      </c>
      <c r="T854">
        <v>2</v>
      </c>
      <c r="U854">
        <v>17</v>
      </c>
      <c r="V854">
        <v>0</v>
      </c>
      <c r="W854">
        <v>1</v>
      </c>
      <c r="X854">
        <v>0</v>
      </c>
      <c r="Y854">
        <v>0</v>
      </c>
      <c r="Z854">
        <v>0</v>
      </c>
      <c r="AA854">
        <f>SUM($X854+$Y854+$Z854)</f>
        <v>0</v>
      </c>
      <c r="AB854">
        <v>0</v>
      </c>
      <c r="AC854">
        <v>0</v>
      </c>
      <c r="AD854">
        <v>0</v>
      </c>
      <c r="AE854">
        <f>SUM($AB854+$AC854+$AD854)</f>
        <v>0</v>
      </c>
      <c r="AF854">
        <v>0</v>
      </c>
      <c r="AG854">
        <v>0</v>
      </c>
      <c r="AH854">
        <v>0.1</v>
      </c>
      <c r="AI854">
        <v>1</v>
      </c>
      <c r="AJ854">
        <v>15.2</v>
      </c>
      <c r="AK854">
        <v>0</v>
      </c>
      <c r="AL854">
        <v>0</v>
      </c>
      <c r="AM854">
        <v>1</v>
      </c>
      <c r="AN854" s="8">
        <f t="shared" si="510"/>
        <v>2</v>
      </c>
      <c r="AO854" s="8">
        <f t="shared" si="507"/>
        <v>3</v>
      </c>
    </row>
    <row r="855" spans="1:41" customFormat="1" x14ac:dyDescent="0.35">
      <c r="A855">
        <v>427</v>
      </c>
      <c r="B855" s="6">
        <v>750770</v>
      </c>
      <c r="C855" s="6" t="s">
        <v>1203</v>
      </c>
      <c r="D855" s="6" t="s">
        <v>1099</v>
      </c>
      <c r="E855" t="s">
        <v>1562</v>
      </c>
      <c r="F855" s="10">
        <v>42780</v>
      </c>
      <c r="G855">
        <v>0</v>
      </c>
      <c r="H855">
        <v>0</v>
      </c>
      <c r="I855">
        <v>750</v>
      </c>
      <c r="J855">
        <v>770</v>
      </c>
      <c r="K855">
        <v>0</v>
      </c>
      <c r="L855">
        <v>0</v>
      </c>
      <c r="M855">
        <v>0</v>
      </c>
      <c r="N855">
        <v>0</v>
      </c>
      <c r="O855">
        <v>0</v>
      </c>
      <c r="P855">
        <v>0</v>
      </c>
      <c r="Q855">
        <v>0</v>
      </c>
      <c r="R855">
        <v>6</v>
      </c>
      <c r="S855">
        <v>5</v>
      </c>
      <c r="T855">
        <v>2</v>
      </c>
      <c r="U855">
        <v>0</v>
      </c>
      <c r="V855">
        <v>0</v>
      </c>
      <c r="W855">
        <f>SUM($U855, $V855)</f>
        <v>0</v>
      </c>
      <c r="X855">
        <v>0</v>
      </c>
      <c r="Y855">
        <v>0</v>
      </c>
      <c r="Z855">
        <v>0</v>
      </c>
      <c r="AA855">
        <f>SUM($X855+$Y855+$Z855)</f>
        <v>0</v>
      </c>
      <c r="AB855">
        <v>0</v>
      </c>
      <c r="AC855">
        <v>0</v>
      </c>
      <c r="AD855">
        <v>0</v>
      </c>
      <c r="AE855">
        <f>SUM($AB855+$AC855+$AD855)</f>
        <v>0</v>
      </c>
      <c r="AF855">
        <v>3</v>
      </c>
      <c r="AG855">
        <v>2.8</v>
      </c>
      <c r="AH855">
        <v>0.1</v>
      </c>
      <c r="AI855">
        <v>3</v>
      </c>
      <c r="AJ855">
        <v>0</v>
      </c>
      <c r="AK855">
        <v>0</v>
      </c>
      <c r="AL855">
        <v>0</v>
      </c>
      <c r="AM855">
        <f>SUM($AJ855+$AK855+$AL855)</f>
        <v>0</v>
      </c>
      <c r="AN855" s="8">
        <f t="shared" si="510"/>
        <v>0</v>
      </c>
      <c r="AO855" s="8">
        <f t="shared" si="507"/>
        <v>5</v>
      </c>
    </row>
    <row r="856" spans="1:41" ht="12.75" customHeight="1" x14ac:dyDescent="0.35">
      <c r="A856" s="6">
        <v>428</v>
      </c>
      <c r="B856" s="6">
        <v>750770</v>
      </c>
      <c r="C856" s="6" t="s">
        <v>1203</v>
      </c>
      <c r="D856" s="6" t="s">
        <v>1099</v>
      </c>
      <c r="E856" s="6" t="s">
        <v>1523</v>
      </c>
      <c r="F856" s="9">
        <v>43466</v>
      </c>
      <c r="G856" s="6">
        <v>3</v>
      </c>
      <c r="H856" s="6">
        <v>2</v>
      </c>
      <c r="I856" s="6">
        <v>770</v>
      </c>
      <c r="J856" s="6">
        <v>750</v>
      </c>
      <c r="K856" s="6">
        <v>2</v>
      </c>
      <c r="L856" s="6">
        <v>0</v>
      </c>
      <c r="M856" s="6">
        <v>0</v>
      </c>
      <c r="N856" s="6">
        <v>0</v>
      </c>
      <c r="O856" s="6">
        <v>1</v>
      </c>
      <c r="P856" s="6">
        <v>4</v>
      </c>
      <c r="Q856">
        <v>0</v>
      </c>
      <c r="R856" s="6">
        <v>6</v>
      </c>
      <c r="S856" s="6">
        <v>0</v>
      </c>
      <c r="T856" s="6">
        <v>1</v>
      </c>
      <c r="U856" s="6">
        <v>17</v>
      </c>
      <c r="V856" s="6">
        <v>0</v>
      </c>
      <c r="W856" s="6">
        <v>1</v>
      </c>
      <c r="X856" s="6">
        <v>0</v>
      </c>
      <c r="Y856" s="6">
        <v>0</v>
      </c>
      <c r="Z856" s="6">
        <v>0</v>
      </c>
      <c r="AA856" s="6">
        <v>0</v>
      </c>
      <c r="AB856" s="6">
        <v>0</v>
      </c>
      <c r="AC856" s="6">
        <v>0</v>
      </c>
      <c r="AD856" s="6">
        <v>0</v>
      </c>
      <c r="AE856" s="6">
        <v>0</v>
      </c>
      <c r="AF856" s="6">
        <v>3</v>
      </c>
      <c r="AG856" s="6">
        <v>0</v>
      </c>
      <c r="AH856" s="6">
        <v>0.1</v>
      </c>
      <c r="AI856" s="6">
        <v>2</v>
      </c>
      <c r="AJ856" s="6">
        <v>0</v>
      </c>
      <c r="AK856" s="6">
        <v>0</v>
      </c>
      <c r="AL856" s="6">
        <v>0</v>
      </c>
      <c r="AM856" s="6">
        <v>0</v>
      </c>
      <c r="AN856" s="8">
        <f t="shared" si="510"/>
        <v>1</v>
      </c>
      <c r="AO856" s="8">
        <f t="shared" si="507"/>
        <v>3</v>
      </c>
    </row>
    <row r="857" spans="1:41" ht="12.75" customHeight="1" x14ac:dyDescent="0.35">
      <c r="A857" s="6">
        <v>428</v>
      </c>
      <c r="B857">
        <v>750770</v>
      </c>
      <c r="C857" s="6" t="s">
        <v>1203</v>
      </c>
      <c r="D857" s="6" t="s">
        <v>1099</v>
      </c>
      <c r="F857" s="9">
        <v>43467</v>
      </c>
      <c r="G857">
        <v>0</v>
      </c>
      <c r="H857">
        <v>0</v>
      </c>
      <c r="I857">
        <v>750</v>
      </c>
      <c r="J857">
        <v>770</v>
      </c>
      <c r="K857">
        <v>0</v>
      </c>
      <c r="L857">
        <v>0</v>
      </c>
      <c r="M857">
        <v>0</v>
      </c>
      <c r="N857">
        <v>0</v>
      </c>
      <c r="O857">
        <v>0</v>
      </c>
      <c r="P857">
        <v>0</v>
      </c>
      <c r="Q857">
        <v>0</v>
      </c>
      <c r="R857" s="6">
        <v>6</v>
      </c>
      <c r="S857" s="6">
        <v>5</v>
      </c>
      <c r="T857" s="6">
        <v>2</v>
      </c>
      <c r="U857" s="6">
        <v>17</v>
      </c>
      <c r="V857" s="6">
        <v>0</v>
      </c>
      <c r="W857" s="6">
        <v>1</v>
      </c>
      <c r="X857" s="6">
        <v>0</v>
      </c>
      <c r="Y857" s="6">
        <v>0</v>
      </c>
      <c r="Z857" s="6">
        <v>0</v>
      </c>
      <c r="AA857" s="6">
        <v>0</v>
      </c>
      <c r="AB857" s="6">
        <v>0</v>
      </c>
      <c r="AC857" s="6">
        <v>0</v>
      </c>
      <c r="AD857" s="6">
        <v>0</v>
      </c>
      <c r="AE857" s="6">
        <v>0</v>
      </c>
      <c r="AF857" s="6">
        <v>0</v>
      </c>
      <c r="AG857" s="6">
        <v>0</v>
      </c>
      <c r="AH857" s="6">
        <v>0.1</v>
      </c>
      <c r="AI857" s="6">
        <v>1</v>
      </c>
      <c r="AJ857" s="6">
        <v>0</v>
      </c>
      <c r="AK857" s="6">
        <v>0</v>
      </c>
      <c r="AL857" s="6">
        <v>0</v>
      </c>
      <c r="AM857" s="6">
        <v>0</v>
      </c>
      <c r="AN857" s="8">
        <f t="shared" si="510"/>
        <v>1</v>
      </c>
      <c r="AO857" s="8">
        <f t="shared" si="507"/>
        <v>3</v>
      </c>
    </row>
    <row r="858" spans="1:41" ht="12.75" customHeight="1" x14ac:dyDescent="0.35">
      <c r="A858" s="6">
        <v>429</v>
      </c>
      <c r="B858" s="6">
        <v>750770</v>
      </c>
      <c r="C858" s="6" t="s">
        <v>1203</v>
      </c>
      <c r="D858" s="6" t="s">
        <v>1099</v>
      </c>
      <c r="E858" s="6" t="s">
        <v>1526</v>
      </c>
      <c r="F858" s="9">
        <v>43510</v>
      </c>
      <c r="G858" s="6">
        <v>3</v>
      </c>
      <c r="H858" s="6">
        <v>3</v>
      </c>
      <c r="I858" s="6">
        <v>770</v>
      </c>
      <c r="J858" s="6">
        <v>750</v>
      </c>
      <c r="K858" s="6">
        <v>1</v>
      </c>
      <c r="L858" s="6">
        <v>0</v>
      </c>
      <c r="M858" s="6">
        <v>1</v>
      </c>
      <c r="N858" s="6">
        <v>0</v>
      </c>
      <c r="O858" s="6">
        <v>1</v>
      </c>
      <c r="P858" s="6">
        <v>4</v>
      </c>
      <c r="Q858">
        <v>0</v>
      </c>
      <c r="R858" s="6">
        <v>6</v>
      </c>
      <c r="S858" s="6">
        <v>5</v>
      </c>
      <c r="T858" s="6">
        <v>2</v>
      </c>
      <c r="U858" s="6">
        <v>17</v>
      </c>
      <c r="V858" s="6">
        <v>0</v>
      </c>
      <c r="W858" s="6">
        <v>1</v>
      </c>
      <c r="X858" s="6">
        <v>0</v>
      </c>
      <c r="Y858" s="6">
        <v>0</v>
      </c>
      <c r="Z858" s="6">
        <v>0</v>
      </c>
      <c r="AA858" s="6">
        <v>0</v>
      </c>
      <c r="AB858" s="6">
        <v>0</v>
      </c>
      <c r="AC858" s="6">
        <v>0</v>
      </c>
      <c r="AD858" s="6">
        <v>0</v>
      </c>
      <c r="AE858" s="6">
        <v>0</v>
      </c>
      <c r="AF858" s="6">
        <v>3</v>
      </c>
      <c r="AG858" s="6">
        <v>0</v>
      </c>
      <c r="AH858" s="6">
        <v>0.1</v>
      </c>
      <c r="AI858" s="6">
        <v>2</v>
      </c>
      <c r="AJ858" s="6">
        <v>0</v>
      </c>
      <c r="AK858" s="6">
        <v>0</v>
      </c>
      <c r="AL858" s="6">
        <v>0</v>
      </c>
      <c r="AM858" s="6">
        <v>0</v>
      </c>
      <c r="AN858" s="8">
        <f t="shared" si="510"/>
        <v>1</v>
      </c>
      <c r="AO858" s="8">
        <f t="shared" si="507"/>
        <v>4</v>
      </c>
    </row>
    <row r="859" spans="1:41" ht="12.75" customHeight="1" x14ac:dyDescent="0.35">
      <c r="A859" s="6">
        <v>429</v>
      </c>
      <c r="B859" s="6">
        <v>750770</v>
      </c>
      <c r="C859" s="6" t="s">
        <v>1203</v>
      </c>
      <c r="D859" s="6" t="s">
        <v>1099</v>
      </c>
      <c r="F859" s="9">
        <v>43511</v>
      </c>
      <c r="G859">
        <v>0</v>
      </c>
      <c r="H859">
        <v>0</v>
      </c>
      <c r="I859">
        <v>750</v>
      </c>
      <c r="J859">
        <v>770</v>
      </c>
      <c r="K859">
        <v>0</v>
      </c>
      <c r="L859">
        <v>0</v>
      </c>
      <c r="M859">
        <v>0</v>
      </c>
      <c r="N859">
        <v>0</v>
      </c>
      <c r="O859">
        <v>0</v>
      </c>
      <c r="P859">
        <v>0</v>
      </c>
      <c r="Q859">
        <v>0</v>
      </c>
      <c r="R859" s="6">
        <v>6</v>
      </c>
      <c r="S859" s="6">
        <v>5</v>
      </c>
      <c r="T859" s="6">
        <v>2</v>
      </c>
      <c r="U859" s="6">
        <v>17</v>
      </c>
      <c r="V859" s="6">
        <v>0</v>
      </c>
      <c r="W859" s="6">
        <v>1</v>
      </c>
      <c r="X859" s="6">
        <v>0</v>
      </c>
      <c r="Y859" s="6">
        <v>0</v>
      </c>
      <c r="Z859" s="6">
        <v>2</v>
      </c>
      <c r="AA859" s="6">
        <v>1</v>
      </c>
      <c r="AB859" s="6">
        <v>0</v>
      </c>
      <c r="AC859" s="6">
        <v>0</v>
      </c>
      <c r="AD859" s="6">
        <v>0</v>
      </c>
      <c r="AE859" s="6">
        <v>0</v>
      </c>
      <c r="AF859" s="6">
        <v>0</v>
      </c>
      <c r="AG859" s="6">
        <v>2.8</v>
      </c>
      <c r="AH859" s="6">
        <v>0.1</v>
      </c>
      <c r="AI859" s="6">
        <v>2</v>
      </c>
      <c r="AJ859" s="6">
        <v>0</v>
      </c>
      <c r="AK859" s="6">
        <v>0</v>
      </c>
      <c r="AL859" s="6">
        <v>0</v>
      </c>
      <c r="AM859" s="6">
        <v>0</v>
      </c>
      <c r="AN859" s="8">
        <f t="shared" si="510"/>
        <v>1</v>
      </c>
      <c r="AO859" s="8">
        <f t="shared" si="507"/>
        <v>5</v>
      </c>
    </row>
    <row r="860" spans="1:41" ht="12.75" customHeight="1" x14ac:dyDescent="0.35">
      <c r="A860" s="6">
        <v>430</v>
      </c>
      <c r="B860" s="6">
        <v>750770</v>
      </c>
      <c r="C860" s="6" t="s">
        <v>1203</v>
      </c>
      <c r="D860" s="6" t="s">
        <v>1099</v>
      </c>
      <c r="E860" s="6" t="s">
        <v>1529</v>
      </c>
      <c r="F860" s="9">
        <v>43906</v>
      </c>
      <c r="G860" s="6">
        <v>3</v>
      </c>
      <c r="H860" s="6">
        <v>1</v>
      </c>
      <c r="I860" s="6">
        <v>770</v>
      </c>
      <c r="J860" s="6">
        <v>750</v>
      </c>
      <c r="K860" s="6">
        <v>2</v>
      </c>
      <c r="L860" s="6">
        <v>0</v>
      </c>
      <c r="M860" s="6">
        <v>1</v>
      </c>
      <c r="N860" s="6">
        <v>0</v>
      </c>
      <c r="O860" s="6">
        <v>2</v>
      </c>
      <c r="P860" s="6">
        <v>3</v>
      </c>
      <c r="Q860">
        <v>0</v>
      </c>
      <c r="R860" s="6">
        <v>6</v>
      </c>
      <c r="S860" s="6">
        <v>5</v>
      </c>
      <c r="T860" s="6">
        <v>2</v>
      </c>
      <c r="U860" s="6">
        <v>0</v>
      </c>
      <c r="V860" s="6">
        <v>0</v>
      </c>
      <c r="W860" s="6">
        <v>0</v>
      </c>
      <c r="X860" s="6">
        <v>0</v>
      </c>
      <c r="Y860" s="6">
        <v>0</v>
      </c>
      <c r="Z860" s="6">
        <v>0</v>
      </c>
      <c r="AA860" s="6">
        <v>0</v>
      </c>
      <c r="AB860" s="6">
        <v>0</v>
      </c>
      <c r="AC860" s="6">
        <v>0</v>
      </c>
      <c r="AD860" s="6">
        <v>0</v>
      </c>
      <c r="AE860" s="6">
        <v>0</v>
      </c>
      <c r="AF860" s="6">
        <v>3</v>
      </c>
      <c r="AG860" s="6">
        <v>0</v>
      </c>
      <c r="AH860" s="6">
        <v>0.1</v>
      </c>
      <c r="AI860" s="6">
        <v>2</v>
      </c>
      <c r="AJ860" s="6">
        <v>0</v>
      </c>
      <c r="AK860" s="6">
        <v>0</v>
      </c>
      <c r="AL860" s="6">
        <v>0</v>
      </c>
      <c r="AM860" s="6">
        <v>0</v>
      </c>
      <c r="AN860" s="8">
        <f t="shared" si="510"/>
        <v>0</v>
      </c>
      <c r="AO860" s="8">
        <f t="shared" si="507"/>
        <v>4</v>
      </c>
    </row>
    <row r="861" spans="1:41" ht="12.75" customHeight="1" x14ac:dyDescent="0.35">
      <c r="A861" s="6">
        <v>430</v>
      </c>
      <c r="B861">
        <v>750770</v>
      </c>
      <c r="C861" s="6" t="s">
        <v>1203</v>
      </c>
      <c r="D861" s="6" t="s">
        <v>1099</v>
      </c>
      <c r="E861" s="6" t="s">
        <v>1530</v>
      </c>
      <c r="F861" s="9">
        <v>44052</v>
      </c>
      <c r="G861" s="6">
        <v>3</v>
      </c>
      <c r="H861" s="6">
        <v>3</v>
      </c>
      <c r="I861" s="6">
        <v>750</v>
      </c>
      <c r="J861" s="6">
        <v>770</v>
      </c>
      <c r="K861" s="6">
        <v>2</v>
      </c>
      <c r="L861" s="6">
        <v>0</v>
      </c>
      <c r="M861" s="6">
        <v>0</v>
      </c>
      <c r="N861" s="6">
        <v>0</v>
      </c>
      <c r="O861" s="6">
        <v>1</v>
      </c>
      <c r="P861" s="6">
        <v>3</v>
      </c>
      <c r="Q861">
        <v>0</v>
      </c>
      <c r="R861" s="6">
        <v>6</v>
      </c>
      <c r="S861" s="6">
        <v>5</v>
      </c>
      <c r="T861" s="6">
        <v>2</v>
      </c>
      <c r="U861" s="6">
        <v>0</v>
      </c>
      <c r="V861" s="6">
        <v>0</v>
      </c>
      <c r="W861" s="6">
        <v>0</v>
      </c>
      <c r="X861" s="6">
        <v>0</v>
      </c>
      <c r="Y861" s="6">
        <v>0</v>
      </c>
      <c r="Z861" s="6">
        <v>0</v>
      </c>
      <c r="AA861" s="6">
        <v>0</v>
      </c>
      <c r="AB861" s="6">
        <v>0</v>
      </c>
      <c r="AC861" s="6">
        <v>0</v>
      </c>
      <c r="AD861" s="6">
        <v>0</v>
      </c>
      <c r="AE861" s="6">
        <v>0</v>
      </c>
      <c r="AF861" s="6">
        <v>0</v>
      </c>
      <c r="AG861" s="6">
        <v>0</v>
      </c>
      <c r="AH861" s="6">
        <v>0.1</v>
      </c>
      <c r="AI861" s="6">
        <v>1</v>
      </c>
      <c r="AJ861" s="6">
        <v>0</v>
      </c>
      <c r="AK861" s="6">
        <v>0</v>
      </c>
      <c r="AL861" s="6">
        <v>0</v>
      </c>
      <c r="AM861" s="6">
        <v>0</v>
      </c>
      <c r="AN861" s="8">
        <f t="shared" si="510"/>
        <v>0</v>
      </c>
      <c r="AO861" s="8">
        <f t="shared" si="507"/>
        <v>3</v>
      </c>
    </row>
    <row r="862" spans="1:41" ht="12.75" customHeight="1" x14ac:dyDescent="0.35">
      <c r="A862" s="6">
        <v>431</v>
      </c>
      <c r="B862" s="6">
        <v>750770</v>
      </c>
      <c r="C862" s="6" t="s">
        <v>1203</v>
      </c>
      <c r="D862" s="6" t="s">
        <v>1099</v>
      </c>
      <c r="E862" s="6" t="s">
        <v>1530</v>
      </c>
      <c r="F862" s="9">
        <v>44052.01</v>
      </c>
      <c r="G862" s="6">
        <v>3</v>
      </c>
      <c r="H862" s="6">
        <v>3</v>
      </c>
      <c r="I862" s="6">
        <v>750</v>
      </c>
      <c r="J862" s="6">
        <v>770</v>
      </c>
      <c r="K862" s="6">
        <v>2</v>
      </c>
      <c r="L862" s="6">
        <v>0</v>
      </c>
      <c r="M862" s="6">
        <v>0</v>
      </c>
      <c r="N862" s="6">
        <v>0</v>
      </c>
      <c r="O862" s="6">
        <v>1</v>
      </c>
      <c r="P862" s="6">
        <v>3</v>
      </c>
      <c r="Q862">
        <v>0</v>
      </c>
      <c r="R862" s="6">
        <v>6</v>
      </c>
      <c r="S862" s="6">
        <v>5</v>
      </c>
      <c r="T862" s="6">
        <v>2</v>
      </c>
      <c r="U862" s="6">
        <v>0</v>
      </c>
      <c r="V862" s="6">
        <v>0</v>
      </c>
      <c r="W862" s="6">
        <v>0</v>
      </c>
      <c r="X862" s="6">
        <v>0</v>
      </c>
      <c r="Y862" s="6">
        <v>0</v>
      </c>
      <c r="Z862" s="6">
        <v>0</v>
      </c>
      <c r="AA862" s="6">
        <v>0</v>
      </c>
      <c r="AB862" s="6">
        <v>0</v>
      </c>
      <c r="AC862" s="6">
        <v>0</v>
      </c>
      <c r="AD862" s="6">
        <v>0</v>
      </c>
      <c r="AE862" s="6">
        <v>0</v>
      </c>
      <c r="AF862" s="6">
        <v>0</v>
      </c>
      <c r="AG862" s="6">
        <v>0</v>
      </c>
      <c r="AH862" s="6">
        <v>0.1</v>
      </c>
      <c r="AI862" s="6">
        <v>1</v>
      </c>
      <c r="AJ862" s="6">
        <v>0</v>
      </c>
      <c r="AK862" s="6">
        <v>0</v>
      </c>
      <c r="AL862" s="6">
        <v>0</v>
      </c>
      <c r="AM862" s="6">
        <v>0</v>
      </c>
      <c r="AN862" s="8">
        <f t="shared" si="510"/>
        <v>0</v>
      </c>
      <c r="AO862" s="8">
        <f t="shared" si="507"/>
        <v>3</v>
      </c>
    </row>
    <row r="863" spans="1:41" ht="12.75" customHeight="1" x14ac:dyDescent="0.35">
      <c r="A863" s="11">
        <v>431</v>
      </c>
      <c r="B863" s="6">
        <v>750770</v>
      </c>
      <c r="C863" s="6" t="s">
        <v>1203</v>
      </c>
      <c r="D863" s="6" t="s">
        <v>1099</v>
      </c>
      <c r="F863" s="9">
        <v>44053</v>
      </c>
      <c r="G863" s="6">
        <v>0</v>
      </c>
      <c r="H863" s="6">
        <v>0</v>
      </c>
      <c r="I863" s="6">
        <v>770</v>
      </c>
      <c r="J863" s="6">
        <v>750</v>
      </c>
      <c r="K863" s="6">
        <v>0</v>
      </c>
      <c r="L863" s="6">
        <v>0</v>
      </c>
      <c r="M863" s="6">
        <v>0</v>
      </c>
      <c r="N863" s="6">
        <v>0</v>
      </c>
      <c r="O863" s="6">
        <v>0</v>
      </c>
      <c r="P863" s="6">
        <v>0</v>
      </c>
      <c r="Q863">
        <v>0</v>
      </c>
      <c r="R863" s="6">
        <v>6</v>
      </c>
      <c r="S863" s="6">
        <v>5</v>
      </c>
      <c r="T863" s="6">
        <v>2</v>
      </c>
      <c r="U863" s="6">
        <v>0</v>
      </c>
      <c r="V863" s="6">
        <v>0</v>
      </c>
      <c r="W863" s="6">
        <v>0</v>
      </c>
      <c r="X863" s="6">
        <v>0</v>
      </c>
      <c r="Y863" s="6">
        <v>0</v>
      </c>
      <c r="Z863" s="6">
        <v>0</v>
      </c>
      <c r="AA863" s="6">
        <v>0</v>
      </c>
      <c r="AB863" s="6">
        <v>0</v>
      </c>
      <c r="AC863" s="6">
        <v>0</v>
      </c>
      <c r="AD863" s="6">
        <v>0</v>
      </c>
      <c r="AE863" s="6">
        <v>0</v>
      </c>
      <c r="AF863" s="6">
        <v>3</v>
      </c>
      <c r="AG863" s="6">
        <v>0</v>
      </c>
      <c r="AH863" s="6">
        <v>0.1</v>
      </c>
      <c r="AI863" s="6">
        <v>2</v>
      </c>
      <c r="AJ863" s="6">
        <v>0</v>
      </c>
      <c r="AK863" s="6">
        <v>0</v>
      </c>
      <c r="AL863" s="6">
        <v>0</v>
      </c>
      <c r="AM863" s="6">
        <v>0</v>
      </c>
      <c r="AN863" s="6">
        <f t="shared" si="510"/>
        <v>0</v>
      </c>
      <c r="AO863" s="8">
        <f t="shared" si="507"/>
        <v>4</v>
      </c>
    </row>
    <row r="864" spans="1:41" ht="12.75" customHeight="1" x14ac:dyDescent="0.35">
      <c r="AO864" s="8"/>
    </row>
    <row r="865" spans="41:41" ht="12.75" customHeight="1" x14ac:dyDescent="0.35">
      <c r="AO865" s="8"/>
    </row>
    <row r="866" spans="41:41" ht="12.75" customHeight="1" x14ac:dyDescent="0.35">
      <c r="AO866" s="8"/>
    </row>
    <row r="867" spans="41:41" ht="12.75" customHeight="1" x14ac:dyDescent="0.35">
      <c r="AO867" s="8"/>
    </row>
    <row r="868" spans="41:41" ht="12.75" customHeight="1" x14ac:dyDescent="0.35">
      <c r="AO868" s="8"/>
    </row>
    <row r="869" spans="41:41" ht="12.75" customHeight="1" x14ac:dyDescent="0.35">
      <c r="AO869" s="8"/>
    </row>
    <row r="870" spans="41:41" ht="12.75" customHeight="1" x14ac:dyDescent="0.35">
      <c r="AO870" s="8"/>
    </row>
    <row r="871" spans="41:41" ht="12.75" customHeight="1" x14ac:dyDescent="0.35">
      <c r="AO871" s="8"/>
    </row>
    <row r="872" spans="41:41" ht="12.75" customHeight="1" x14ac:dyDescent="0.35">
      <c r="AO872" s="8"/>
    </row>
    <row r="873" spans="41:41" ht="12.75" customHeight="1" x14ac:dyDescent="0.35">
      <c r="AO873" s="8"/>
    </row>
    <row r="874" spans="41:41" ht="12.75" customHeight="1" x14ac:dyDescent="0.35">
      <c r="AO874" s="8"/>
    </row>
    <row r="875" spans="41:41" ht="12.75" customHeight="1" x14ac:dyDescent="0.35">
      <c r="AO875" s="8"/>
    </row>
    <row r="876" spans="41:41" ht="12.75" customHeight="1" x14ac:dyDescent="0.35">
      <c r="AO876" s="8"/>
    </row>
    <row r="877" spans="41:41" ht="12.75" customHeight="1" x14ac:dyDescent="0.35">
      <c r="AO877" s="8"/>
    </row>
    <row r="878" spans="41:41" ht="12.75" customHeight="1" x14ac:dyDescent="0.35">
      <c r="AO878" s="8"/>
    </row>
    <row r="879" spans="41:41" ht="12.75" customHeight="1" x14ac:dyDescent="0.35">
      <c r="AO879" s="8"/>
    </row>
    <row r="880" spans="41:41" ht="12.75" customHeight="1" x14ac:dyDescent="0.35">
      <c r="AO880" s="8"/>
    </row>
    <row r="881" spans="41:41" ht="12.75" customHeight="1" x14ac:dyDescent="0.35">
      <c r="AO881" s="8"/>
    </row>
    <row r="882" spans="41:41" ht="12.75" customHeight="1" x14ac:dyDescent="0.35">
      <c r="AO882" s="8"/>
    </row>
    <row r="883" spans="41:41" ht="12.75" customHeight="1" x14ac:dyDescent="0.35">
      <c r="AO883" s="8"/>
    </row>
    <row r="884" spans="41:41" ht="12.75" customHeight="1" x14ac:dyDescent="0.35">
      <c r="AO884" s="8"/>
    </row>
    <row r="885" spans="41:41" ht="12.75" customHeight="1" x14ac:dyDescent="0.35">
      <c r="AO885" s="8"/>
    </row>
    <row r="886" spans="41:41" ht="12.75" customHeight="1" x14ac:dyDescent="0.35">
      <c r="AO886" s="8"/>
    </row>
    <row r="887" spans="41:41" ht="12.75" customHeight="1" x14ac:dyDescent="0.35">
      <c r="AO887" s="8"/>
    </row>
    <row r="888" spans="41:41" ht="12.75" customHeight="1" x14ac:dyDescent="0.35">
      <c r="AO888" s="8"/>
    </row>
    <row r="889" spans="41:41" ht="12.75" customHeight="1" x14ac:dyDescent="0.35">
      <c r="AO889" s="8"/>
    </row>
    <row r="890" spans="41:41" ht="12.75" customHeight="1" x14ac:dyDescent="0.35">
      <c r="AO890" s="8"/>
    </row>
    <row r="891" spans="41:41" ht="12.75" customHeight="1" x14ac:dyDescent="0.35">
      <c r="AO891" s="8"/>
    </row>
    <row r="892" spans="41:41" ht="12.75" customHeight="1" x14ac:dyDescent="0.35">
      <c r="AO892" s="8"/>
    </row>
    <row r="893" spans="41:41" ht="12.75" customHeight="1" x14ac:dyDescent="0.35">
      <c r="AO893" s="8"/>
    </row>
    <row r="894" spans="41:41" ht="12.75" customHeight="1" x14ac:dyDescent="0.35">
      <c r="AO894" s="8"/>
    </row>
    <row r="895" spans="41:41" ht="12.75" customHeight="1" x14ac:dyDescent="0.35">
      <c r="AO895" s="8"/>
    </row>
    <row r="896" spans="41:41" ht="12.75" customHeight="1" x14ac:dyDescent="0.35">
      <c r="AO896" s="8"/>
    </row>
    <row r="897" spans="41:41" ht="12.75" customHeight="1" x14ac:dyDescent="0.35">
      <c r="AO897" s="8"/>
    </row>
    <row r="898" spans="41:41" ht="12.75" customHeight="1" x14ac:dyDescent="0.35">
      <c r="AO898" s="8"/>
    </row>
    <row r="899" spans="41:41" ht="12.75" customHeight="1" x14ac:dyDescent="0.35">
      <c r="AO899" s="8"/>
    </row>
    <row r="900" spans="41:41" ht="12.75" customHeight="1" x14ac:dyDescent="0.35">
      <c r="AO900" s="8"/>
    </row>
    <row r="901" spans="41:41" ht="12.75" customHeight="1" x14ac:dyDescent="0.35">
      <c r="AO901" s="8"/>
    </row>
    <row r="902" spans="41:41" ht="12.75" customHeight="1" x14ac:dyDescent="0.35">
      <c r="AO902" s="8"/>
    </row>
    <row r="903" spans="41:41" ht="12.75" customHeight="1" x14ac:dyDescent="0.35">
      <c r="AO903" s="8"/>
    </row>
    <row r="904" spans="41:41" ht="12.75" customHeight="1" x14ac:dyDescent="0.35">
      <c r="AO904" s="8"/>
    </row>
    <row r="905" spans="41:41" ht="12.75" customHeight="1" x14ac:dyDescent="0.35">
      <c r="AO905" s="8"/>
    </row>
    <row r="906" spans="41:41" ht="12.75" customHeight="1" x14ac:dyDescent="0.35">
      <c r="AO906" s="8"/>
    </row>
    <row r="907" spans="41:41" ht="12.75" customHeight="1" x14ac:dyDescent="0.35">
      <c r="AO907" s="8"/>
    </row>
    <row r="908" spans="41:41" ht="12.75" customHeight="1" x14ac:dyDescent="0.35">
      <c r="AO908" s="8"/>
    </row>
    <row r="909" spans="41:41" ht="12.75" customHeight="1" x14ac:dyDescent="0.35">
      <c r="AO909" s="8"/>
    </row>
    <row r="910" spans="41:41" ht="12.75" customHeight="1" x14ac:dyDescent="0.35">
      <c r="AO910" s="8"/>
    </row>
    <row r="911" spans="41:41" ht="12.75" customHeight="1" x14ac:dyDescent="0.35">
      <c r="AO911" s="8"/>
    </row>
    <row r="912" spans="41:41" ht="12.75" customHeight="1" x14ac:dyDescent="0.35">
      <c r="AO912" s="8"/>
    </row>
    <row r="913" spans="41:41" ht="12.75" customHeight="1" x14ac:dyDescent="0.35">
      <c r="AO913" s="8"/>
    </row>
    <row r="914" spans="41:41" ht="12.75" customHeight="1" x14ac:dyDescent="0.35">
      <c r="AO914" s="8"/>
    </row>
    <row r="915" spans="41:41" ht="12.75" customHeight="1" x14ac:dyDescent="0.35">
      <c r="AO915" s="8"/>
    </row>
    <row r="916" spans="41:41" ht="12.75" customHeight="1" x14ac:dyDescent="0.35">
      <c r="AO916" s="8"/>
    </row>
    <row r="917" spans="41:41" ht="12.75" customHeight="1" x14ac:dyDescent="0.35">
      <c r="AO917" s="8"/>
    </row>
    <row r="918" spans="41:41" ht="12.75" customHeight="1" x14ac:dyDescent="0.35">
      <c r="AO918" s="8"/>
    </row>
    <row r="919" spans="41:41" ht="12.75" customHeight="1" x14ac:dyDescent="0.35">
      <c r="AO919" s="8"/>
    </row>
    <row r="920" spans="41:41" ht="12.75" customHeight="1" x14ac:dyDescent="0.35">
      <c r="AO920" s="8"/>
    </row>
    <row r="921" spans="41:41" ht="12.75" customHeight="1" x14ac:dyDescent="0.35">
      <c r="AO921" s="8"/>
    </row>
    <row r="922" spans="41:41" ht="12.75" customHeight="1" x14ac:dyDescent="0.35">
      <c r="AO922" s="8"/>
    </row>
    <row r="923" spans="41:41" ht="12.75" customHeight="1" x14ac:dyDescent="0.35">
      <c r="AO923" s="8"/>
    </row>
    <row r="924" spans="41:41" ht="12.75" customHeight="1" x14ac:dyDescent="0.35">
      <c r="AO924" s="8"/>
    </row>
    <row r="925" spans="41:41" ht="12.75" customHeight="1" x14ac:dyDescent="0.35">
      <c r="AO925" s="8"/>
    </row>
    <row r="926" spans="41:41" ht="12.75" customHeight="1" x14ac:dyDescent="0.35">
      <c r="AO926" s="8"/>
    </row>
    <row r="927" spans="41:41" ht="12.75" customHeight="1" x14ac:dyDescent="0.35">
      <c r="AO927" s="8"/>
    </row>
    <row r="928" spans="41:41" ht="12.75" customHeight="1" x14ac:dyDescent="0.35">
      <c r="AO928" s="8"/>
    </row>
    <row r="929" spans="41:41" ht="12.75" customHeight="1" x14ac:dyDescent="0.35">
      <c r="AO929" s="8"/>
    </row>
    <row r="930" spans="41:41" ht="12.75" customHeight="1" x14ac:dyDescent="0.35">
      <c r="AO930" s="8"/>
    </row>
    <row r="931" spans="41:41" ht="12.75" customHeight="1" x14ac:dyDescent="0.35">
      <c r="AO931" s="8"/>
    </row>
    <row r="932" spans="41:41" ht="12.75" customHeight="1" x14ac:dyDescent="0.35">
      <c r="AO932" s="8"/>
    </row>
    <row r="933" spans="41:41" ht="12.75" customHeight="1" x14ac:dyDescent="0.35">
      <c r="AO933" s="8"/>
    </row>
    <row r="934" spans="41:41" ht="12.75" customHeight="1" x14ac:dyDescent="0.35">
      <c r="AO934" s="8"/>
    </row>
    <row r="935" spans="41:41" ht="12.75" customHeight="1" x14ac:dyDescent="0.35">
      <c r="AO935" s="8"/>
    </row>
    <row r="936" spans="41:41" ht="12.75" customHeight="1" x14ac:dyDescent="0.35">
      <c r="AO936" s="8"/>
    </row>
    <row r="937" spans="41:41" ht="12.75" customHeight="1" x14ac:dyDescent="0.35">
      <c r="AO937" s="8"/>
    </row>
    <row r="938" spans="41:41" ht="12.75" customHeight="1" x14ac:dyDescent="0.35">
      <c r="AO938" s="8"/>
    </row>
    <row r="939" spans="41:41" ht="12.75" customHeight="1" x14ac:dyDescent="0.35">
      <c r="AO939" s="8"/>
    </row>
    <row r="940" spans="41:41" ht="12.75" customHeight="1" x14ac:dyDescent="0.35">
      <c r="AO940" s="8"/>
    </row>
    <row r="941" spans="41:41" ht="12.75" customHeight="1" x14ac:dyDescent="0.35">
      <c r="AO941" s="8"/>
    </row>
    <row r="942" spans="41:41" ht="12.75" customHeight="1" x14ac:dyDescent="0.35">
      <c r="AO942" s="8"/>
    </row>
    <row r="943" spans="41:41" ht="12.75" customHeight="1" x14ac:dyDescent="0.35">
      <c r="AO943" s="8"/>
    </row>
    <row r="944" spans="41:41" ht="12.75" customHeight="1" x14ac:dyDescent="0.35">
      <c r="AO944" s="8"/>
    </row>
    <row r="945" spans="41:41" ht="12.75" customHeight="1" x14ac:dyDescent="0.35">
      <c r="AO945" s="8"/>
    </row>
    <row r="946" spans="41:41" ht="12.75" customHeight="1" x14ac:dyDescent="0.35">
      <c r="AO946" s="8"/>
    </row>
    <row r="947" spans="41:41" ht="12.75" customHeight="1" x14ac:dyDescent="0.35">
      <c r="AO947" s="8"/>
    </row>
    <row r="948" spans="41:41" ht="12.75" customHeight="1" x14ac:dyDescent="0.35">
      <c r="AO948" s="8"/>
    </row>
    <row r="949" spans="41:41" ht="12.75" customHeight="1" x14ac:dyDescent="0.35">
      <c r="AO949" s="8"/>
    </row>
    <row r="950" spans="41:41" ht="12.75" customHeight="1" x14ac:dyDescent="0.35">
      <c r="AO950" s="8"/>
    </row>
    <row r="951" spans="41:41" ht="12.75" customHeight="1" x14ac:dyDescent="0.35">
      <c r="AO951" s="8"/>
    </row>
    <row r="952" spans="41:41" ht="12.75" customHeight="1" x14ac:dyDescent="0.35">
      <c r="AO952" s="8"/>
    </row>
    <row r="953" spans="41:41" ht="12.75" customHeight="1" x14ac:dyDescent="0.35">
      <c r="AO953" s="8"/>
    </row>
    <row r="954" spans="41:41" ht="12.75" customHeight="1" x14ac:dyDescent="0.35">
      <c r="AO954" s="8"/>
    </row>
    <row r="955" spans="41:41" ht="12.75" customHeight="1" x14ac:dyDescent="0.35">
      <c r="AO955" s="8"/>
    </row>
    <row r="956" spans="41:41" ht="12.75" customHeight="1" x14ac:dyDescent="0.35">
      <c r="AO956" s="8"/>
    </row>
    <row r="957" spans="41:41" ht="12.75" customHeight="1" x14ac:dyDescent="0.35">
      <c r="AO957" s="8"/>
    </row>
    <row r="958" spans="41:41" ht="12.75" customHeight="1" x14ac:dyDescent="0.35">
      <c r="AO958" s="8"/>
    </row>
    <row r="959" spans="41:41" ht="12.75" customHeight="1" x14ac:dyDescent="0.35">
      <c r="AO959" s="8"/>
    </row>
    <row r="960" spans="41:41" ht="12.75" customHeight="1" x14ac:dyDescent="0.35">
      <c r="AO960" s="8"/>
    </row>
    <row r="961" spans="41:41" ht="12.75" customHeight="1" x14ac:dyDescent="0.35">
      <c r="AO961" s="8"/>
    </row>
    <row r="962" spans="41:41" ht="12.75" customHeight="1" x14ac:dyDescent="0.35">
      <c r="AO962" s="8"/>
    </row>
    <row r="963" spans="41:41" ht="12.75" customHeight="1" x14ac:dyDescent="0.35">
      <c r="AO963" s="8"/>
    </row>
    <row r="964" spans="41:41" ht="12.75" customHeight="1" x14ac:dyDescent="0.35">
      <c r="AO964" s="8"/>
    </row>
    <row r="965" spans="41:41" ht="12.75" customHeight="1" x14ac:dyDescent="0.35">
      <c r="AO965" s="8"/>
    </row>
    <row r="966" spans="41:41" ht="12.75" customHeight="1" x14ac:dyDescent="0.35">
      <c r="AO966" s="8"/>
    </row>
    <row r="967" spans="41:41" ht="12.75" customHeight="1" x14ac:dyDescent="0.35">
      <c r="AO967" s="8"/>
    </row>
    <row r="968" spans="41:41" ht="12.75" customHeight="1" x14ac:dyDescent="0.35">
      <c r="AO968" s="8"/>
    </row>
    <row r="969" spans="41:41" ht="12.75" customHeight="1" x14ac:dyDescent="0.35">
      <c r="AO969" s="8"/>
    </row>
    <row r="970" spans="41:41" ht="12.75" customHeight="1" x14ac:dyDescent="0.35">
      <c r="AO970" s="8"/>
    </row>
    <row r="971" spans="41:41" ht="12.75" customHeight="1" x14ac:dyDescent="0.35">
      <c r="AO971" s="8"/>
    </row>
    <row r="972" spans="41:41" ht="12.75" customHeight="1" x14ac:dyDescent="0.35">
      <c r="AO972" s="8"/>
    </row>
    <row r="973" spans="41:41" ht="12.75" customHeight="1" x14ac:dyDescent="0.35">
      <c r="AO973" s="8"/>
    </row>
    <row r="974" spans="41:41" ht="12.75" customHeight="1" x14ac:dyDescent="0.35">
      <c r="AO974" s="8"/>
    </row>
    <row r="975" spans="41:41" ht="12.75" customHeight="1" x14ac:dyDescent="0.35">
      <c r="AO975" s="8"/>
    </row>
    <row r="976" spans="41:41" ht="12.75" customHeight="1" x14ac:dyDescent="0.35">
      <c r="AO976" s="8"/>
    </row>
    <row r="977" spans="41:41" ht="12.75" customHeight="1" x14ac:dyDescent="0.35">
      <c r="AO977" s="8"/>
    </row>
    <row r="978" spans="41:41" ht="12.75" customHeight="1" x14ac:dyDescent="0.35">
      <c r="AO978" s="8"/>
    </row>
    <row r="979" spans="41:41" ht="12.75" customHeight="1" x14ac:dyDescent="0.35">
      <c r="AO979" s="8"/>
    </row>
    <row r="980" spans="41:41" ht="12.75" customHeight="1" x14ac:dyDescent="0.35">
      <c r="AO980" s="8"/>
    </row>
    <row r="981" spans="41:41" ht="12.75" customHeight="1" x14ac:dyDescent="0.35">
      <c r="AO981" s="8"/>
    </row>
    <row r="982" spans="41:41" ht="12.75" customHeight="1" x14ac:dyDescent="0.35">
      <c r="AO982" s="8"/>
    </row>
    <row r="983" spans="41:41" ht="12.75" customHeight="1" x14ac:dyDescent="0.35">
      <c r="AO983" s="8"/>
    </row>
    <row r="984" spans="41:41" ht="12.75" customHeight="1" x14ac:dyDescent="0.35">
      <c r="AO984" s="8"/>
    </row>
    <row r="985" spans="41:41" ht="12.75" customHeight="1" x14ac:dyDescent="0.35">
      <c r="AO985" s="8"/>
    </row>
    <row r="986" spans="41:41" ht="12.75" customHeight="1" x14ac:dyDescent="0.35">
      <c r="AO986" s="8"/>
    </row>
    <row r="987" spans="41:41" ht="12.75" customHeight="1" x14ac:dyDescent="0.35">
      <c r="AO987" s="8"/>
    </row>
    <row r="988" spans="41:41" ht="12.75" customHeight="1" x14ac:dyDescent="0.35">
      <c r="AO988" s="8"/>
    </row>
    <row r="989" spans="41:41" ht="12.75" customHeight="1" x14ac:dyDescent="0.35">
      <c r="AO989" s="8"/>
    </row>
    <row r="990" spans="41:41" ht="12.75" customHeight="1" x14ac:dyDescent="0.35">
      <c r="AO990" s="8"/>
    </row>
    <row r="991" spans="41:41" ht="12.75" customHeight="1" x14ac:dyDescent="0.35">
      <c r="AO991" s="8"/>
    </row>
    <row r="992" spans="41:41" ht="12.75" customHeight="1" x14ac:dyDescent="0.35">
      <c r="AO992" s="8"/>
    </row>
    <row r="993" spans="41:41" ht="12.75" customHeight="1" x14ac:dyDescent="0.35">
      <c r="AO993" s="8"/>
    </row>
    <row r="994" spans="41:41" ht="12.75" customHeight="1" x14ac:dyDescent="0.35">
      <c r="AO994" s="8"/>
    </row>
    <row r="995" spans="41:41" ht="12.75" customHeight="1" x14ac:dyDescent="0.35">
      <c r="AO995" s="8"/>
    </row>
    <row r="996" spans="41:41" ht="12.75" customHeight="1" x14ac:dyDescent="0.35">
      <c r="AO996" s="8"/>
    </row>
    <row r="997" spans="41:41" ht="12.75" customHeight="1" x14ac:dyDescent="0.35">
      <c r="AO997" s="8"/>
    </row>
    <row r="998" spans="41:41" ht="12.75" customHeight="1" x14ac:dyDescent="0.35">
      <c r="AO998" s="8"/>
    </row>
    <row r="999" spans="41:41" ht="12.75" customHeight="1" x14ac:dyDescent="0.35">
      <c r="AO999" s="8"/>
    </row>
    <row r="1000" spans="41:41" ht="12.75" customHeight="1" x14ac:dyDescent="0.35">
      <c r="AO1000" s="8"/>
    </row>
    <row r="1001" spans="41:41" ht="12.75" customHeight="1" x14ac:dyDescent="0.35">
      <c r="AO1001" s="8"/>
    </row>
    <row r="1002" spans="41:41" ht="12.75" customHeight="1" x14ac:dyDescent="0.35">
      <c r="AO1002" s="8"/>
    </row>
    <row r="1003" spans="41:41" ht="12.75" customHeight="1" x14ac:dyDescent="0.35">
      <c r="AO1003" s="8"/>
    </row>
    <row r="1004" spans="41:41" ht="12.75" customHeight="1" x14ac:dyDescent="0.35">
      <c r="AO1004" s="8"/>
    </row>
    <row r="1005" spans="41:41" ht="12.75" customHeight="1" x14ac:dyDescent="0.35">
      <c r="AO1005" s="8"/>
    </row>
    <row r="1006" spans="41:41" ht="12.75" customHeight="1" x14ac:dyDescent="0.35">
      <c r="AO1006" s="8"/>
    </row>
    <row r="1007" spans="41:41" ht="12.75" customHeight="1" x14ac:dyDescent="0.35">
      <c r="AO1007" s="8"/>
    </row>
    <row r="1008" spans="41:41" ht="12.75" customHeight="1" x14ac:dyDescent="0.35">
      <c r="AO1008" s="8"/>
    </row>
    <row r="1009" spans="41:41" ht="12.75" customHeight="1" x14ac:dyDescent="0.35">
      <c r="AO1009" s="8"/>
    </row>
    <row r="1010" spans="41:41" ht="12.75" customHeight="1" x14ac:dyDescent="0.35">
      <c r="AO1010" s="8"/>
    </row>
    <row r="1011" spans="41:41" ht="12.75" customHeight="1" x14ac:dyDescent="0.35">
      <c r="AO1011" s="8"/>
    </row>
    <row r="1012" spans="41:41" ht="12.75" customHeight="1" x14ac:dyDescent="0.35">
      <c r="AO1012" s="8"/>
    </row>
    <row r="1013" spans="41:41" ht="12.75" customHeight="1" x14ac:dyDescent="0.35">
      <c r="AO1013" s="8"/>
    </row>
    <row r="1014" spans="41:41" ht="12.75" customHeight="1" x14ac:dyDescent="0.35">
      <c r="AO1014" s="8"/>
    </row>
    <row r="1015" spans="41:41" ht="12.75" customHeight="1" x14ac:dyDescent="0.35">
      <c r="AO1015" s="8"/>
    </row>
    <row r="1016" spans="41:41" ht="12.75" customHeight="1" x14ac:dyDescent="0.35">
      <c r="AO1016" s="8"/>
    </row>
    <row r="1017" spans="41:41" ht="12.75" customHeight="1" x14ac:dyDescent="0.35">
      <c r="AO1017" s="8"/>
    </row>
    <row r="1018" spans="41:41" ht="12.75" customHeight="1" x14ac:dyDescent="0.35">
      <c r="AO1018" s="8"/>
    </row>
    <row r="1019" spans="41:41" ht="12.75" customHeight="1" x14ac:dyDescent="0.35">
      <c r="AO1019" s="8"/>
    </row>
    <row r="1020" spans="41:41" ht="12.75" customHeight="1" x14ac:dyDescent="0.35">
      <c r="AO1020" s="8"/>
    </row>
    <row r="1021" spans="41:41" ht="12.75" customHeight="1" x14ac:dyDescent="0.35">
      <c r="AO1021" s="8"/>
    </row>
    <row r="1022" spans="41:41" ht="12.75" customHeight="1" x14ac:dyDescent="0.35">
      <c r="AO1022" s="8"/>
    </row>
    <row r="1023" spans="41:41" ht="12.75" customHeight="1" x14ac:dyDescent="0.35">
      <c r="AO1023" s="8"/>
    </row>
    <row r="1024" spans="41:41" ht="12.75" customHeight="1" x14ac:dyDescent="0.35">
      <c r="AO1024" s="8"/>
    </row>
    <row r="1025" spans="41:41" ht="12.75" customHeight="1" x14ac:dyDescent="0.35">
      <c r="AO1025" s="8"/>
    </row>
    <row r="1026" spans="41:41" ht="12.75" customHeight="1" x14ac:dyDescent="0.35">
      <c r="AO1026" s="8"/>
    </row>
    <row r="1027" spans="41:41" ht="12.75" customHeight="1" x14ac:dyDescent="0.35">
      <c r="AO1027" s="8"/>
    </row>
    <row r="1028" spans="41:41" ht="12.75" customHeight="1" x14ac:dyDescent="0.35">
      <c r="AO1028" s="8"/>
    </row>
    <row r="1029" spans="41:41" ht="12.75" customHeight="1" x14ac:dyDescent="0.35">
      <c r="AO1029" s="8"/>
    </row>
    <row r="1030" spans="41:41" ht="12.75" customHeight="1" x14ac:dyDescent="0.35">
      <c r="AO1030" s="8"/>
    </row>
    <row r="1031" spans="41:41" ht="12.75" customHeight="1" x14ac:dyDescent="0.35">
      <c r="AO1031" s="8"/>
    </row>
    <row r="1032" spans="41:41" ht="12.75" customHeight="1" x14ac:dyDescent="0.35">
      <c r="AO1032" s="8"/>
    </row>
    <row r="1033" spans="41:41" ht="12.75" customHeight="1" x14ac:dyDescent="0.35">
      <c r="AO1033" s="8"/>
    </row>
    <row r="1034" spans="41:41" ht="12.75" customHeight="1" x14ac:dyDescent="0.35">
      <c r="AO1034" s="8"/>
    </row>
    <row r="1035" spans="41:41" ht="12.75" customHeight="1" x14ac:dyDescent="0.35">
      <c r="AO1035" s="8"/>
    </row>
    <row r="1036" spans="41:41" ht="12.75" customHeight="1" x14ac:dyDescent="0.35">
      <c r="AO1036" s="8"/>
    </row>
    <row r="1037" spans="41:41" ht="12.75" customHeight="1" x14ac:dyDescent="0.35">
      <c r="AO1037" s="8"/>
    </row>
    <row r="1038" spans="41:41" ht="12.75" customHeight="1" x14ac:dyDescent="0.35">
      <c r="AO1038" s="8"/>
    </row>
    <row r="1039" spans="41:41" ht="12.75" customHeight="1" x14ac:dyDescent="0.35">
      <c r="AO1039" s="8"/>
    </row>
    <row r="1040" spans="41:41" ht="12.75" customHeight="1" x14ac:dyDescent="0.35">
      <c r="AO1040" s="8"/>
    </row>
    <row r="1041" spans="41:41" ht="12.75" customHeight="1" x14ac:dyDescent="0.35">
      <c r="AO1041" s="8"/>
    </row>
    <row r="1042" spans="41:41" ht="12.75" customHeight="1" x14ac:dyDescent="0.35">
      <c r="AO1042" s="8"/>
    </row>
    <row r="1043" spans="41:41" ht="12.75" customHeight="1" x14ac:dyDescent="0.35">
      <c r="AO1043" s="8"/>
    </row>
    <row r="1044" spans="41:41" ht="12.75" customHeight="1" x14ac:dyDescent="0.35">
      <c r="AO1044" s="8"/>
    </row>
    <row r="1045" spans="41:41" ht="12.75" customHeight="1" x14ac:dyDescent="0.35">
      <c r="AO1045" s="8"/>
    </row>
    <row r="1046" spans="41:41" ht="12.75" customHeight="1" x14ac:dyDescent="0.35">
      <c r="AO1046" s="8"/>
    </row>
    <row r="1047" spans="41:41" ht="12.75" customHeight="1" x14ac:dyDescent="0.35">
      <c r="AO1047" s="8"/>
    </row>
    <row r="1048" spans="41:41" ht="12.75" customHeight="1" x14ac:dyDescent="0.35">
      <c r="AO1048" s="8"/>
    </row>
    <row r="1049" spans="41:41" ht="12.75" customHeight="1" x14ac:dyDescent="0.35">
      <c r="AO1049" s="8"/>
    </row>
    <row r="1050" spans="41:41" ht="12.75" customHeight="1" x14ac:dyDescent="0.35">
      <c r="AO1050" s="8"/>
    </row>
    <row r="1051" spans="41:41" ht="12.75" customHeight="1" x14ac:dyDescent="0.35">
      <c r="AO1051" s="8"/>
    </row>
    <row r="1052" spans="41:41" ht="12.75" customHeight="1" x14ac:dyDescent="0.35">
      <c r="AO1052" s="8"/>
    </row>
    <row r="1053" spans="41:41" ht="12.75" customHeight="1" x14ac:dyDescent="0.35">
      <c r="AO1053" s="8"/>
    </row>
    <row r="1054" spans="41:41" ht="12.75" customHeight="1" x14ac:dyDescent="0.35">
      <c r="AO1054" s="8"/>
    </row>
    <row r="1055" spans="41:41" ht="12.75" customHeight="1" x14ac:dyDescent="0.35">
      <c r="AO1055" s="8"/>
    </row>
    <row r="1056" spans="41:41" ht="12.75" customHeight="1" x14ac:dyDescent="0.35">
      <c r="AO1056" s="8"/>
    </row>
    <row r="1057" spans="41:41" ht="12.75" customHeight="1" x14ac:dyDescent="0.35">
      <c r="AO1057" s="8"/>
    </row>
    <row r="1058" spans="41:41" ht="12.75" customHeight="1" x14ac:dyDescent="0.35">
      <c r="AO1058" s="8"/>
    </row>
    <row r="1059" spans="41:41" ht="12.75" customHeight="1" x14ac:dyDescent="0.35">
      <c r="AO1059" s="8"/>
    </row>
    <row r="1060" spans="41:41" ht="12.75" customHeight="1" x14ac:dyDescent="0.35">
      <c r="AO1060" s="8"/>
    </row>
    <row r="1061" spans="41:41" ht="12.75" customHeight="1" x14ac:dyDescent="0.35">
      <c r="AO1061" s="8"/>
    </row>
    <row r="1062" spans="41:41" ht="12.75" customHeight="1" x14ac:dyDescent="0.35">
      <c r="AO1062" s="8"/>
    </row>
    <row r="1063" spans="41:41" ht="12.75" customHeight="1" x14ac:dyDescent="0.35">
      <c r="AO1063" s="8"/>
    </row>
    <row r="1064" spans="41:41" ht="12.75" customHeight="1" x14ac:dyDescent="0.35">
      <c r="AO1064" s="8"/>
    </row>
    <row r="1065" spans="41:41" ht="12.75" customHeight="1" x14ac:dyDescent="0.35">
      <c r="AO1065" s="8"/>
    </row>
    <row r="1066" spans="41:41" ht="12.75" customHeight="1" x14ac:dyDescent="0.35">
      <c r="AO1066" s="8"/>
    </row>
    <row r="1067" spans="41:41" ht="12.75" customHeight="1" x14ac:dyDescent="0.35">
      <c r="AO1067" s="8"/>
    </row>
    <row r="1068" spans="41:41" ht="12.75" customHeight="1" x14ac:dyDescent="0.35">
      <c r="AO1068" s="8"/>
    </row>
    <row r="1069" spans="41:41" ht="12.75" customHeight="1" x14ac:dyDescent="0.35">
      <c r="AO1069" s="8"/>
    </row>
    <row r="1070" spans="41:41" ht="12.75" customHeight="1" x14ac:dyDescent="0.35">
      <c r="AO1070" s="8"/>
    </row>
    <row r="1071" spans="41:41" ht="12.75" customHeight="1" x14ac:dyDescent="0.35">
      <c r="AO1071" s="8"/>
    </row>
    <row r="1072" spans="41:41" ht="12.75" customHeight="1" x14ac:dyDescent="0.35">
      <c r="AO1072" s="8"/>
    </row>
    <row r="1073" spans="41:41" ht="12.75" customHeight="1" x14ac:dyDescent="0.35">
      <c r="AO1073" s="8"/>
    </row>
    <row r="1074" spans="41:41" ht="12.75" customHeight="1" x14ac:dyDescent="0.35">
      <c r="AO1074" s="8"/>
    </row>
    <row r="1075" spans="41:41" ht="12.75" customHeight="1" x14ac:dyDescent="0.35">
      <c r="AO1075" s="8"/>
    </row>
    <row r="1076" spans="41:41" ht="12.75" customHeight="1" x14ac:dyDescent="0.35">
      <c r="AO1076" s="8"/>
    </row>
    <row r="1077" spans="41:41" ht="12.75" customHeight="1" x14ac:dyDescent="0.35">
      <c r="AO1077" s="8"/>
    </row>
    <row r="1078" spans="41:41" ht="12.75" customHeight="1" x14ac:dyDescent="0.35">
      <c r="AO1078" s="8"/>
    </row>
    <row r="1079" spans="41:41" ht="12.75" customHeight="1" x14ac:dyDescent="0.35">
      <c r="AO1079" s="8"/>
    </row>
    <row r="1080" spans="41:41" ht="12.75" customHeight="1" x14ac:dyDescent="0.35">
      <c r="AO1080" s="8"/>
    </row>
    <row r="1081" spans="41:41" ht="12.75" customHeight="1" x14ac:dyDescent="0.35">
      <c r="AO1081" s="8"/>
    </row>
    <row r="1082" spans="41:41" ht="12.75" customHeight="1" x14ac:dyDescent="0.35">
      <c r="AO1082" s="8"/>
    </row>
    <row r="1083" spans="41:41" ht="12.75" customHeight="1" x14ac:dyDescent="0.35">
      <c r="AO1083" s="8"/>
    </row>
    <row r="1084" spans="41:41" ht="12.75" customHeight="1" x14ac:dyDescent="0.35">
      <c r="AO1084" s="8"/>
    </row>
    <row r="1085" spans="41:41" ht="12.75" customHeight="1" x14ac:dyDescent="0.35">
      <c r="AO1085" s="8"/>
    </row>
    <row r="1086" spans="41:41" ht="12.75" customHeight="1" x14ac:dyDescent="0.35">
      <c r="AO1086" s="8"/>
    </row>
    <row r="1087" spans="41:41" ht="12.75" customHeight="1" x14ac:dyDescent="0.35">
      <c r="AO1087" s="8"/>
    </row>
    <row r="1088" spans="41:41" ht="12.75" customHeight="1" x14ac:dyDescent="0.35">
      <c r="AO1088" s="8"/>
    </row>
    <row r="1089" spans="41:41" ht="12.75" customHeight="1" x14ac:dyDescent="0.35">
      <c r="AO1089" s="8"/>
    </row>
    <row r="1090" spans="41:41" ht="12.75" customHeight="1" x14ac:dyDescent="0.35">
      <c r="AO1090" s="8"/>
    </row>
    <row r="1091" spans="41:41" ht="12.75" customHeight="1" x14ac:dyDescent="0.35">
      <c r="AO1091" s="8"/>
    </row>
    <row r="1092" spans="41:41" ht="12.75" customHeight="1" x14ac:dyDescent="0.35">
      <c r="AO1092" s="8"/>
    </row>
    <row r="1093" spans="41:41" ht="12.75" customHeight="1" x14ac:dyDescent="0.35">
      <c r="AO1093" s="8"/>
    </row>
    <row r="1094" spans="41:41" ht="12.75" customHeight="1" x14ac:dyDescent="0.35">
      <c r="AO1094" s="8"/>
    </row>
    <row r="1095" spans="41:41" ht="12.75" customHeight="1" x14ac:dyDescent="0.35">
      <c r="AO1095" s="8"/>
    </row>
    <row r="1096" spans="41:41" ht="12.75" customHeight="1" x14ac:dyDescent="0.35">
      <c r="AO1096" s="8"/>
    </row>
    <row r="1097" spans="41:41" ht="12.75" customHeight="1" x14ac:dyDescent="0.35">
      <c r="AO1097" s="8"/>
    </row>
    <row r="1098" spans="41:41" ht="12.75" customHeight="1" x14ac:dyDescent="0.35">
      <c r="AO1098" s="8"/>
    </row>
    <row r="1099" spans="41:41" ht="12.75" customHeight="1" x14ac:dyDescent="0.35">
      <c r="AO1099" s="8"/>
    </row>
    <row r="1100" spans="41:41" ht="12.75" customHeight="1" x14ac:dyDescent="0.35">
      <c r="AO1100" s="8"/>
    </row>
    <row r="1101" spans="41:41" ht="12.75" customHeight="1" x14ac:dyDescent="0.35">
      <c r="AO1101" s="8"/>
    </row>
    <row r="1102" spans="41:41" ht="12.75" customHeight="1" x14ac:dyDescent="0.35">
      <c r="AO1102" s="8"/>
    </row>
    <row r="1103" spans="41:41" ht="12.75" customHeight="1" x14ac:dyDescent="0.35">
      <c r="AO1103" s="8"/>
    </row>
    <row r="1104" spans="41:41" ht="12.75" customHeight="1" x14ac:dyDescent="0.35">
      <c r="AO1104" s="8"/>
    </row>
    <row r="1105" spans="41:41" ht="12.75" customHeight="1" x14ac:dyDescent="0.35">
      <c r="AO1105" s="8"/>
    </row>
    <row r="1106" spans="41:41" ht="12.75" customHeight="1" x14ac:dyDescent="0.35">
      <c r="AO1106" s="8"/>
    </row>
    <row r="1107" spans="41:41" ht="12.75" customHeight="1" x14ac:dyDescent="0.35">
      <c r="AO1107" s="8"/>
    </row>
    <row r="1108" spans="41:41" ht="12.75" customHeight="1" x14ac:dyDescent="0.35">
      <c r="AO1108" s="8"/>
    </row>
    <row r="1109" spans="41:41" ht="12.75" customHeight="1" x14ac:dyDescent="0.35">
      <c r="AO1109" s="8"/>
    </row>
    <row r="1110" spans="41:41" ht="12.75" customHeight="1" x14ac:dyDescent="0.35">
      <c r="AO1110" s="8"/>
    </row>
    <row r="1111" spans="41:41" ht="12.75" customHeight="1" x14ac:dyDescent="0.35">
      <c r="AO1111" s="8"/>
    </row>
    <row r="1112" spans="41:41" ht="12.75" customHeight="1" x14ac:dyDescent="0.35">
      <c r="AO1112" s="8"/>
    </row>
    <row r="1113" spans="41:41" ht="12.75" customHeight="1" x14ac:dyDescent="0.35">
      <c r="AO1113" s="8"/>
    </row>
    <row r="1114" spans="41:41" ht="12.75" customHeight="1" x14ac:dyDescent="0.35">
      <c r="AO1114" s="8"/>
    </row>
    <row r="1115" spans="41:41" ht="12.75" customHeight="1" x14ac:dyDescent="0.35">
      <c r="AO1115" s="8"/>
    </row>
    <row r="1116" spans="41:41" ht="12.75" customHeight="1" x14ac:dyDescent="0.35">
      <c r="AO1116" s="8"/>
    </row>
    <row r="1117" spans="41:41" ht="12.75" customHeight="1" x14ac:dyDescent="0.35">
      <c r="AO1117" s="8"/>
    </row>
    <row r="1118" spans="41:41" ht="12.75" customHeight="1" x14ac:dyDescent="0.35">
      <c r="AO1118" s="8"/>
    </row>
    <row r="1119" spans="41:41" ht="12.75" customHeight="1" x14ac:dyDescent="0.35">
      <c r="AO1119" s="8"/>
    </row>
    <row r="1120" spans="41:41" ht="12.75" customHeight="1" x14ac:dyDescent="0.35">
      <c r="AO1120" s="8"/>
    </row>
    <row r="1121" spans="41:41" ht="12.75" customHeight="1" x14ac:dyDescent="0.35">
      <c r="AO1121" s="8"/>
    </row>
    <row r="1122" spans="41:41" ht="12.75" customHeight="1" x14ac:dyDescent="0.35">
      <c r="AO1122" s="8"/>
    </row>
    <row r="1123" spans="41:41" ht="12.75" customHeight="1" x14ac:dyDescent="0.35">
      <c r="AO1123" s="8"/>
    </row>
    <row r="1124" spans="41:41" ht="12.75" customHeight="1" x14ac:dyDescent="0.35">
      <c r="AO1124" s="8"/>
    </row>
    <row r="1125" spans="41:41" ht="12.75" customHeight="1" x14ac:dyDescent="0.35">
      <c r="AO1125" s="8"/>
    </row>
    <row r="1126" spans="41:41" ht="12.75" customHeight="1" x14ac:dyDescent="0.35">
      <c r="AO1126" s="8"/>
    </row>
    <row r="1127" spans="41:41" ht="12.75" customHeight="1" x14ac:dyDescent="0.35">
      <c r="AO1127" s="8"/>
    </row>
    <row r="1128" spans="41:41" ht="12.75" customHeight="1" x14ac:dyDescent="0.35">
      <c r="AO1128" s="8"/>
    </row>
    <row r="1129" spans="41:41" ht="12.75" customHeight="1" x14ac:dyDescent="0.35">
      <c r="AO1129" s="8"/>
    </row>
    <row r="1130" spans="41:41" ht="12.75" customHeight="1" x14ac:dyDescent="0.35">
      <c r="AO1130" s="8"/>
    </row>
    <row r="1131" spans="41:41" ht="12.75" customHeight="1" x14ac:dyDescent="0.35">
      <c r="AO1131" s="8"/>
    </row>
    <row r="1132" spans="41:41" ht="12.75" customHeight="1" x14ac:dyDescent="0.35">
      <c r="AO1132" s="8"/>
    </row>
    <row r="1133" spans="41:41" ht="12.75" customHeight="1" x14ac:dyDescent="0.35">
      <c r="AO1133" s="8"/>
    </row>
    <row r="1134" spans="41:41" ht="12.75" customHeight="1" x14ac:dyDescent="0.35">
      <c r="AO1134" s="8"/>
    </row>
    <row r="1135" spans="41:41" ht="12.75" customHeight="1" x14ac:dyDescent="0.35">
      <c r="AO1135" s="8"/>
    </row>
    <row r="1136" spans="41:41" ht="12.75" customHeight="1" x14ac:dyDescent="0.35">
      <c r="AO1136" s="8"/>
    </row>
    <row r="1137" spans="41:41" ht="12.75" customHeight="1" x14ac:dyDescent="0.35">
      <c r="AO1137" s="8"/>
    </row>
    <row r="1138" spans="41:41" ht="12.75" customHeight="1" x14ac:dyDescent="0.35">
      <c r="AO1138" s="8"/>
    </row>
    <row r="1139" spans="41:41" ht="12.75" customHeight="1" x14ac:dyDescent="0.35">
      <c r="AO1139" s="8"/>
    </row>
    <row r="1140" spans="41:41" ht="12.75" customHeight="1" x14ac:dyDescent="0.35">
      <c r="AO1140" s="8"/>
    </row>
    <row r="1141" spans="41:41" ht="12.75" customHeight="1" x14ac:dyDescent="0.35">
      <c r="AO1141" s="8"/>
    </row>
    <row r="1142" spans="41:41" ht="12.75" customHeight="1" x14ac:dyDescent="0.35">
      <c r="AO1142" s="8"/>
    </row>
    <row r="1143" spans="41:41" ht="12.75" customHeight="1" x14ac:dyDescent="0.35">
      <c r="AO1143" s="8"/>
    </row>
    <row r="1144" spans="41:41" ht="12.75" customHeight="1" x14ac:dyDescent="0.35">
      <c r="AO1144" s="8"/>
    </row>
    <row r="1145" spans="41:41" ht="12.75" customHeight="1" x14ac:dyDescent="0.35">
      <c r="AO1145" s="8"/>
    </row>
    <row r="1146" spans="41:41" ht="12.75" customHeight="1" x14ac:dyDescent="0.35">
      <c r="AO1146" s="8"/>
    </row>
    <row r="1147" spans="41:41" ht="12.75" customHeight="1" x14ac:dyDescent="0.35">
      <c r="AO1147" s="8"/>
    </row>
    <row r="1148" spans="41:41" ht="12.75" customHeight="1" x14ac:dyDescent="0.35">
      <c r="AO1148" s="8"/>
    </row>
    <row r="1149" spans="41:41" ht="12.75" customHeight="1" x14ac:dyDescent="0.35">
      <c r="AO1149" s="8"/>
    </row>
    <row r="1150" spans="41:41" ht="12.75" customHeight="1" x14ac:dyDescent="0.35">
      <c r="AO1150" s="8"/>
    </row>
    <row r="1151" spans="41:41" ht="12.75" customHeight="1" x14ac:dyDescent="0.35">
      <c r="AO1151" s="8"/>
    </row>
    <row r="1152" spans="41:41" ht="12.75" customHeight="1" x14ac:dyDescent="0.35">
      <c r="AO1152" s="8"/>
    </row>
    <row r="1153" spans="41:41" ht="12.75" customHeight="1" x14ac:dyDescent="0.35">
      <c r="AO1153" s="8"/>
    </row>
    <row r="1154" spans="41:41" ht="12.75" customHeight="1" x14ac:dyDescent="0.35">
      <c r="AO1154" s="8"/>
    </row>
    <row r="1155" spans="41:41" ht="12.75" customHeight="1" x14ac:dyDescent="0.35">
      <c r="AO1155" s="8"/>
    </row>
    <row r="1156" spans="41:41" ht="12.75" customHeight="1" x14ac:dyDescent="0.35">
      <c r="AO1156" s="8"/>
    </row>
    <row r="1157" spans="41:41" ht="12.75" customHeight="1" x14ac:dyDescent="0.35">
      <c r="AO1157" s="8"/>
    </row>
    <row r="1158" spans="41:41" ht="12.75" customHeight="1" x14ac:dyDescent="0.35">
      <c r="AO1158" s="8"/>
    </row>
    <row r="1159" spans="41:41" ht="12.75" customHeight="1" x14ac:dyDescent="0.35">
      <c r="AO1159" s="8"/>
    </row>
    <row r="1160" spans="41:41" ht="12.75" customHeight="1" x14ac:dyDescent="0.35">
      <c r="AO1160" s="8"/>
    </row>
    <row r="1161" spans="41:41" ht="12.75" customHeight="1" x14ac:dyDescent="0.35">
      <c r="AO1161" s="8"/>
    </row>
    <row r="1162" spans="41:41" ht="12.75" customHeight="1" x14ac:dyDescent="0.35">
      <c r="AO1162" s="8"/>
    </row>
    <row r="1163" spans="41:41" ht="12.75" customHeight="1" x14ac:dyDescent="0.35">
      <c r="AO1163" s="8"/>
    </row>
    <row r="1164" spans="41:41" ht="12.75" customHeight="1" x14ac:dyDescent="0.35">
      <c r="AO1164" s="8"/>
    </row>
    <row r="1165" spans="41:41" ht="12.75" customHeight="1" x14ac:dyDescent="0.35">
      <c r="AO1165" s="8"/>
    </row>
    <row r="1166" spans="41:41" ht="12.75" customHeight="1" x14ac:dyDescent="0.35">
      <c r="AO1166" s="8"/>
    </row>
    <row r="1167" spans="41:41" ht="12.75" customHeight="1" x14ac:dyDescent="0.35">
      <c r="AO1167" s="8"/>
    </row>
    <row r="1168" spans="41:41" ht="12.75" customHeight="1" x14ac:dyDescent="0.35">
      <c r="AO1168" s="8"/>
    </row>
    <row r="1169" spans="41:41" ht="12.75" customHeight="1" x14ac:dyDescent="0.35">
      <c r="AO1169" s="8"/>
    </row>
    <row r="1170" spans="41:41" ht="12.75" customHeight="1" x14ac:dyDescent="0.35">
      <c r="AO1170" s="8"/>
    </row>
    <row r="1171" spans="41:41" ht="12.75" customHeight="1" x14ac:dyDescent="0.35">
      <c r="AO1171" s="8"/>
    </row>
    <row r="1172" spans="41:41" ht="12.75" customHeight="1" x14ac:dyDescent="0.35">
      <c r="AO1172" s="8"/>
    </row>
    <row r="1173" spans="41:41" ht="12.75" customHeight="1" x14ac:dyDescent="0.35">
      <c r="AO1173" s="8"/>
    </row>
    <row r="1174" spans="41:41" ht="12.75" customHeight="1" x14ac:dyDescent="0.35">
      <c r="AO1174" s="8"/>
    </row>
    <row r="1175" spans="41:41" ht="12.75" customHeight="1" x14ac:dyDescent="0.35">
      <c r="AO1175" s="8"/>
    </row>
    <row r="1176" spans="41:41" ht="12.75" customHeight="1" x14ac:dyDescent="0.35">
      <c r="AO1176" s="8"/>
    </row>
    <row r="1177" spans="41:41" ht="12.75" customHeight="1" x14ac:dyDescent="0.35">
      <c r="AO1177" s="8"/>
    </row>
    <row r="1178" spans="41:41" ht="12.75" customHeight="1" x14ac:dyDescent="0.35">
      <c r="AO1178" s="8"/>
    </row>
    <row r="1179" spans="41:41" ht="12.75" customHeight="1" x14ac:dyDescent="0.35">
      <c r="AO1179" s="8"/>
    </row>
    <row r="1180" spans="41:41" ht="12.75" customHeight="1" x14ac:dyDescent="0.35">
      <c r="AO1180" s="8"/>
    </row>
    <row r="1181" spans="41:41" ht="12.75" customHeight="1" x14ac:dyDescent="0.35">
      <c r="AO1181" s="8"/>
    </row>
    <row r="1182" spans="41:41" ht="12.75" customHeight="1" x14ac:dyDescent="0.35">
      <c r="AO1182" s="8"/>
    </row>
    <row r="1183" spans="41:41" ht="12.75" customHeight="1" x14ac:dyDescent="0.35">
      <c r="AO1183" s="8"/>
    </row>
    <row r="1184" spans="41:41" ht="12.75" customHeight="1" x14ac:dyDescent="0.35">
      <c r="AO1184" s="8"/>
    </row>
    <row r="1185" spans="41:41" ht="12.75" customHeight="1" x14ac:dyDescent="0.35">
      <c r="AO1185" s="8"/>
    </row>
    <row r="1186" spans="41:41" ht="12.75" customHeight="1" x14ac:dyDescent="0.35">
      <c r="AO1186" s="8"/>
    </row>
    <row r="1187" spans="41:41" ht="12.75" customHeight="1" x14ac:dyDescent="0.35">
      <c r="AO1187" s="8"/>
    </row>
    <row r="1188" spans="41:41" ht="12.75" customHeight="1" x14ac:dyDescent="0.35">
      <c r="AO1188" s="8"/>
    </row>
    <row r="1189" spans="41:41" ht="12.75" customHeight="1" x14ac:dyDescent="0.35">
      <c r="AO1189" s="8"/>
    </row>
    <row r="1190" spans="41:41" ht="12.75" customHeight="1" x14ac:dyDescent="0.35">
      <c r="AO1190" s="8"/>
    </row>
    <row r="1191" spans="41:41" ht="12.75" customHeight="1" x14ac:dyDescent="0.35">
      <c r="AO1191" s="8"/>
    </row>
    <row r="1192" spans="41:41" ht="12.75" customHeight="1" x14ac:dyDescent="0.35">
      <c r="AO1192" s="8"/>
    </row>
    <row r="1193" spans="41:41" ht="12.75" customHeight="1" x14ac:dyDescent="0.35">
      <c r="AO1193" s="8"/>
    </row>
    <row r="1194" spans="41:41" ht="12.75" customHeight="1" x14ac:dyDescent="0.35">
      <c r="AO1194" s="8"/>
    </row>
    <row r="1195" spans="41:41" ht="12.75" customHeight="1" x14ac:dyDescent="0.35">
      <c r="AO1195" s="8"/>
    </row>
    <row r="1196" spans="41:41" ht="12.75" customHeight="1" x14ac:dyDescent="0.35">
      <c r="AO1196" s="8"/>
    </row>
    <row r="1197" spans="41:41" ht="12.75" customHeight="1" x14ac:dyDescent="0.35">
      <c r="AO1197" s="8"/>
    </row>
    <row r="1198" spans="41:41" ht="12.75" customHeight="1" x14ac:dyDescent="0.35">
      <c r="AO1198" s="8"/>
    </row>
    <row r="1199" spans="41:41" ht="12.75" customHeight="1" x14ac:dyDescent="0.35">
      <c r="AO1199" s="8"/>
    </row>
    <row r="1200" spans="41:41" ht="12.75" customHeight="1" x14ac:dyDescent="0.35">
      <c r="AO1200" s="8"/>
    </row>
    <row r="1201" spans="41:41" ht="12.75" customHeight="1" x14ac:dyDescent="0.35">
      <c r="AO1201" s="8"/>
    </row>
    <row r="1202" spans="41:41" ht="12.75" customHeight="1" x14ac:dyDescent="0.35">
      <c r="AO1202" s="8"/>
    </row>
    <row r="1203" spans="41:41" ht="12.75" customHeight="1" x14ac:dyDescent="0.35">
      <c r="AO1203" s="8"/>
    </row>
    <row r="1204" spans="41:41" ht="12.75" customHeight="1" x14ac:dyDescent="0.35">
      <c r="AO1204" s="8"/>
    </row>
    <row r="1205" spans="41:41" ht="12.75" customHeight="1" x14ac:dyDescent="0.35">
      <c r="AO1205" s="8"/>
    </row>
    <row r="1206" spans="41:41" ht="12.75" customHeight="1" x14ac:dyDescent="0.35">
      <c r="AO1206" s="8"/>
    </row>
    <row r="1207" spans="41:41" ht="12.75" customHeight="1" x14ac:dyDescent="0.35">
      <c r="AO1207" s="8"/>
    </row>
    <row r="1208" spans="41:41" ht="12.75" customHeight="1" x14ac:dyDescent="0.35">
      <c r="AO1208" s="8"/>
    </row>
    <row r="1209" spans="41:41" ht="12.75" customHeight="1" x14ac:dyDescent="0.35">
      <c r="AO1209" s="8"/>
    </row>
    <row r="1210" spans="41:41" ht="12.75" customHeight="1" x14ac:dyDescent="0.35">
      <c r="AO1210" s="8"/>
    </row>
    <row r="1211" spans="41:41" ht="12.75" customHeight="1" x14ac:dyDescent="0.35">
      <c r="AO1211" s="8"/>
    </row>
    <row r="1212" spans="41:41" ht="12.75" customHeight="1" x14ac:dyDescent="0.35">
      <c r="AO1212" s="8"/>
    </row>
    <row r="1213" spans="41:41" ht="12.75" customHeight="1" x14ac:dyDescent="0.35">
      <c r="AO1213" s="8"/>
    </row>
    <row r="1214" spans="41:41" ht="12.75" customHeight="1" x14ac:dyDescent="0.35">
      <c r="AO1214" s="8"/>
    </row>
    <row r="1215" spans="41:41" ht="12.75" customHeight="1" x14ac:dyDescent="0.35">
      <c r="AO1215" s="8"/>
    </row>
    <row r="1216" spans="41:41" ht="12.75" customHeight="1" x14ac:dyDescent="0.35">
      <c r="AO1216" s="8"/>
    </row>
    <row r="1217" spans="41:41" ht="12.75" customHeight="1" x14ac:dyDescent="0.35">
      <c r="AO1217" s="8"/>
    </row>
    <row r="1218" spans="41:41" ht="12.75" customHeight="1" x14ac:dyDescent="0.35">
      <c r="AO1218" s="8"/>
    </row>
    <row r="1219" spans="41:41" ht="12.75" customHeight="1" x14ac:dyDescent="0.35">
      <c r="AO1219" s="8"/>
    </row>
    <row r="1220" spans="41:41" ht="12.75" customHeight="1" x14ac:dyDescent="0.35">
      <c r="AO1220" s="8"/>
    </row>
    <row r="1221" spans="41:41" ht="12.75" customHeight="1" x14ac:dyDescent="0.35">
      <c r="AO1221" s="8"/>
    </row>
    <row r="1222" spans="41:41" ht="12.75" customHeight="1" x14ac:dyDescent="0.35">
      <c r="AO1222" s="8"/>
    </row>
    <row r="1223" spans="41:41" ht="12.75" customHeight="1" x14ac:dyDescent="0.35">
      <c r="AO1223" s="8"/>
    </row>
    <row r="1224" spans="41:41" ht="12.75" customHeight="1" x14ac:dyDescent="0.35">
      <c r="AO1224" s="8"/>
    </row>
    <row r="1225" spans="41:41" ht="12.75" customHeight="1" x14ac:dyDescent="0.35">
      <c r="AO1225" s="8"/>
    </row>
    <row r="1226" spans="41:41" ht="12.75" customHeight="1" x14ac:dyDescent="0.35">
      <c r="AO1226" s="8"/>
    </row>
    <row r="1227" spans="41:41" ht="12.75" customHeight="1" x14ac:dyDescent="0.35">
      <c r="AO1227" s="8"/>
    </row>
    <row r="1228" spans="41:41" ht="12.75" customHeight="1" x14ac:dyDescent="0.35">
      <c r="AO1228" s="8"/>
    </row>
    <row r="1229" spans="41:41" ht="12.75" customHeight="1" x14ac:dyDescent="0.35">
      <c r="AO1229" s="8"/>
    </row>
    <row r="1230" spans="41:41" ht="12.75" customHeight="1" x14ac:dyDescent="0.35">
      <c r="AO1230" s="8"/>
    </row>
    <row r="1231" spans="41:41" ht="12.75" customHeight="1" x14ac:dyDescent="0.35">
      <c r="AO1231" s="8"/>
    </row>
    <row r="1232" spans="41:41" ht="12.75" customHeight="1" x14ac:dyDescent="0.35">
      <c r="AO1232" s="8"/>
    </row>
    <row r="1233" spans="41:41" ht="12.75" customHeight="1" x14ac:dyDescent="0.35">
      <c r="AO1233" s="8"/>
    </row>
    <row r="1234" spans="41:41" ht="12.75" customHeight="1" x14ac:dyDescent="0.35">
      <c r="AO1234" s="8"/>
    </row>
  </sheetData>
  <conditionalFormatting sqref="F1:F1048576">
    <cfRule type="duplicateValues" dxfId="617" priority="1"/>
    <cfRule type="uniqueValues" dxfId="616" priority="2"/>
  </conditionalFormatting>
  <conditionalFormatting sqref="F3">
    <cfRule type="duplicateValues" dxfId="615" priority="3"/>
    <cfRule type="uniqueValues" dxfId="614" priority="4"/>
    <cfRule type="uniqueValues" priority="5"/>
  </conditionalFormatting>
  <conditionalFormatting sqref="F3">
    <cfRule type="duplicateValues" dxfId="613" priority="6"/>
  </conditionalFormatting>
  <conditionalFormatting sqref="F5">
    <cfRule type="duplicateValues" dxfId="612" priority="7"/>
    <cfRule type="uniqueValues" dxfId="611" priority="8"/>
    <cfRule type="uniqueValues" priority="9"/>
  </conditionalFormatting>
  <conditionalFormatting sqref="F5">
    <cfRule type="duplicateValues" dxfId="610" priority="10"/>
  </conditionalFormatting>
  <conditionalFormatting sqref="F7">
    <cfRule type="duplicateValues" dxfId="609" priority="11"/>
    <cfRule type="uniqueValues" dxfId="608" priority="12"/>
    <cfRule type="uniqueValues" priority="13"/>
  </conditionalFormatting>
  <conditionalFormatting sqref="F7">
    <cfRule type="duplicateValues" dxfId="607" priority="14"/>
  </conditionalFormatting>
  <conditionalFormatting sqref="F9">
    <cfRule type="duplicateValues" dxfId="606" priority="15"/>
    <cfRule type="uniqueValues" dxfId="605" priority="16"/>
    <cfRule type="uniqueValues" priority="17"/>
  </conditionalFormatting>
  <conditionalFormatting sqref="F9">
    <cfRule type="duplicateValues" dxfId="604" priority="18"/>
  </conditionalFormatting>
  <conditionalFormatting sqref="F15">
    <cfRule type="duplicateValues" dxfId="603" priority="19"/>
    <cfRule type="uniqueValues" dxfId="602" priority="20"/>
    <cfRule type="uniqueValues" priority="21"/>
  </conditionalFormatting>
  <conditionalFormatting sqref="F15">
    <cfRule type="duplicateValues" dxfId="601" priority="22"/>
  </conditionalFormatting>
  <conditionalFormatting sqref="F17">
    <cfRule type="duplicateValues" dxfId="600" priority="23"/>
    <cfRule type="uniqueValues" dxfId="599" priority="24"/>
    <cfRule type="uniqueValues" priority="25"/>
  </conditionalFormatting>
  <conditionalFormatting sqref="F17">
    <cfRule type="duplicateValues" dxfId="598" priority="26"/>
  </conditionalFormatting>
  <conditionalFormatting sqref="F19">
    <cfRule type="duplicateValues" dxfId="597" priority="27"/>
    <cfRule type="uniqueValues" dxfId="596" priority="28"/>
    <cfRule type="uniqueValues" priority="29"/>
  </conditionalFormatting>
  <conditionalFormatting sqref="F19">
    <cfRule type="duplicateValues" dxfId="595" priority="30"/>
  </conditionalFormatting>
  <conditionalFormatting sqref="F21">
    <cfRule type="duplicateValues" dxfId="594" priority="31"/>
    <cfRule type="uniqueValues" dxfId="593" priority="32"/>
    <cfRule type="uniqueValues" priority="33"/>
  </conditionalFormatting>
  <conditionalFormatting sqref="F21">
    <cfRule type="duplicateValues" dxfId="592" priority="34"/>
  </conditionalFormatting>
  <conditionalFormatting sqref="F23">
    <cfRule type="duplicateValues" dxfId="591" priority="35"/>
    <cfRule type="uniqueValues" dxfId="590" priority="36"/>
    <cfRule type="uniqueValues" priority="37"/>
  </conditionalFormatting>
  <conditionalFormatting sqref="F23">
    <cfRule type="duplicateValues" dxfId="589" priority="38"/>
  </conditionalFormatting>
  <conditionalFormatting sqref="F25">
    <cfRule type="duplicateValues" dxfId="588" priority="39"/>
    <cfRule type="uniqueValues" dxfId="587" priority="40"/>
    <cfRule type="uniqueValues" priority="41"/>
  </conditionalFormatting>
  <conditionalFormatting sqref="F25">
    <cfRule type="duplicateValues" dxfId="586" priority="42"/>
  </conditionalFormatting>
  <conditionalFormatting sqref="F27">
    <cfRule type="duplicateValues" dxfId="585" priority="43"/>
    <cfRule type="uniqueValues" dxfId="584" priority="44"/>
    <cfRule type="uniqueValues" priority="45"/>
  </conditionalFormatting>
  <conditionalFormatting sqref="F27">
    <cfRule type="duplicateValues" dxfId="583" priority="46"/>
  </conditionalFormatting>
  <conditionalFormatting sqref="F29">
    <cfRule type="duplicateValues" dxfId="582" priority="47"/>
    <cfRule type="uniqueValues" dxfId="581" priority="48"/>
    <cfRule type="uniqueValues" priority="49"/>
  </conditionalFormatting>
  <conditionalFormatting sqref="F29">
    <cfRule type="duplicateValues" dxfId="580" priority="50"/>
  </conditionalFormatting>
  <conditionalFormatting sqref="F31">
    <cfRule type="duplicateValues" dxfId="579" priority="51"/>
    <cfRule type="uniqueValues" dxfId="578" priority="52"/>
    <cfRule type="uniqueValues" priority="53"/>
  </conditionalFormatting>
  <conditionalFormatting sqref="F31">
    <cfRule type="duplicateValues" dxfId="577" priority="54"/>
  </conditionalFormatting>
  <conditionalFormatting sqref="F33">
    <cfRule type="duplicateValues" dxfId="576" priority="55"/>
    <cfRule type="uniqueValues" dxfId="575" priority="56"/>
    <cfRule type="uniqueValues" priority="57"/>
  </conditionalFormatting>
  <conditionalFormatting sqref="F33">
    <cfRule type="duplicateValues" dxfId="574" priority="58"/>
  </conditionalFormatting>
  <conditionalFormatting sqref="F35">
    <cfRule type="duplicateValues" dxfId="573" priority="59"/>
    <cfRule type="uniqueValues" dxfId="572" priority="60"/>
    <cfRule type="uniqueValues" priority="61"/>
  </conditionalFormatting>
  <conditionalFormatting sqref="F35">
    <cfRule type="duplicateValues" dxfId="571" priority="62"/>
  </conditionalFormatting>
  <conditionalFormatting sqref="F37">
    <cfRule type="duplicateValues" dxfId="570" priority="63"/>
    <cfRule type="uniqueValues" dxfId="569" priority="64"/>
    <cfRule type="uniqueValues" priority="65"/>
  </conditionalFormatting>
  <conditionalFormatting sqref="F37">
    <cfRule type="duplicateValues" dxfId="568" priority="66"/>
  </conditionalFormatting>
  <conditionalFormatting sqref="F39">
    <cfRule type="duplicateValues" dxfId="567" priority="67"/>
    <cfRule type="uniqueValues" dxfId="566" priority="68"/>
    <cfRule type="uniqueValues" priority="69"/>
  </conditionalFormatting>
  <conditionalFormatting sqref="F39">
    <cfRule type="duplicateValues" dxfId="565" priority="70"/>
  </conditionalFormatting>
  <conditionalFormatting sqref="F41">
    <cfRule type="duplicateValues" dxfId="564" priority="71"/>
    <cfRule type="uniqueValues" dxfId="563" priority="72"/>
    <cfRule type="uniqueValues" priority="73"/>
  </conditionalFormatting>
  <conditionalFormatting sqref="F41">
    <cfRule type="duplicateValues" dxfId="562" priority="74"/>
  </conditionalFormatting>
  <conditionalFormatting sqref="F43">
    <cfRule type="duplicateValues" dxfId="561" priority="75"/>
    <cfRule type="uniqueValues" dxfId="560" priority="76"/>
    <cfRule type="uniqueValues" priority="77"/>
  </conditionalFormatting>
  <conditionalFormatting sqref="F43">
    <cfRule type="duplicateValues" dxfId="559" priority="78"/>
  </conditionalFormatting>
  <conditionalFormatting sqref="F45">
    <cfRule type="duplicateValues" dxfId="558" priority="79"/>
    <cfRule type="uniqueValues" dxfId="557" priority="80"/>
    <cfRule type="uniqueValues" priority="81"/>
  </conditionalFormatting>
  <conditionalFormatting sqref="F45">
    <cfRule type="duplicateValues" dxfId="556" priority="82"/>
  </conditionalFormatting>
  <conditionalFormatting sqref="F47">
    <cfRule type="duplicateValues" dxfId="555" priority="83"/>
    <cfRule type="uniqueValues" dxfId="554" priority="84"/>
    <cfRule type="uniqueValues" priority="85"/>
  </conditionalFormatting>
  <conditionalFormatting sqref="F47">
    <cfRule type="duplicateValues" dxfId="553" priority="86"/>
  </conditionalFormatting>
  <conditionalFormatting sqref="F49">
    <cfRule type="duplicateValues" dxfId="552" priority="87"/>
    <cfRule type="uniqueValues" dxfId="551" priority="88"/>
    <cfRule type="uniqueValues" priority="89"/>
  </conditionalFormatting>
  <conditionalFormatting sqref="F49">
    <cfRule type="duplicateValues" dxfId="550" priority="90"/>
  </conditionalFormatting>
  <conditionalFormatting sqref="F97">
    <cfRule type="duplicateValues" dxfId="549" priority="91"/>
    <cfRule type="uniqueValues" dxfId="548" priority="92"/>
    <cfRule type="uniqueValues" priority="93"/>
  </conditionalFormatting>
  <conditionalFormatting sqref="F97">
    <cfRule type="duplicateValues" dxfId="547" priority="94"/>
  </conditionalFormatting>
  <conditionalFormatting sqref="F99">
    <cfRule type="duplicateValues" dxfId="546" priority="95"/>
    <cfRule type="uniqueValues" dxfId="545" priority="96"/>
    <cfRule type="uniqueValues" priority="97"/>
  </conditionalFormatting>
  <conditionalFormatting sqref="F99">
    <cfRule type="duplicateValues" dxfId="544" priority="98"/>
  </conditionalFormatting>
  <conditionalFormatting sqref="F101">
    <cfRule type="duplicateValues" dxfId="543" priority="99"/>
    <cfRule type="uniqueValues" dxfId="542" priority="100"/>
    <cfRule type="uniqueValues" priority="101"/>
  </conditionalFormatting>
  <conditionalFormatting sqref="F101">
    <cfRule type="duplicateValues" dxfId="541" priority="102"/>
  </conditionalFormatting>
  <conditionalFormatting sqref="F103">
    <cfRule type="duplicateValues" dxfId="540" priority="103"/>
    <cfRule type="uniqueValues" dxfId="539" priority="104"/>
    <cfRule type="uniqueValues" priority="105"/>
  </conditionalFormatting>
  <conditionalFormatting sqref="F103">
    <cfRule type="duplicateValues" dxfId="538" priority="106"/>
  </conditionalFormatting>
  <conditionalFormatting sqref="F105">
    <cfRule type="duplicateValues" dxfId="537" priority="107"/>
    <cfRule type="uniqueValues" dxfId="536" priority="108"/>
    <cfRule type="uniqueValues" priority="109"/>
  </conditionalFormatting>
  <conditionalFormatting sqref="F105">
    <cfRule type="duplicateValues" dxfId="535" priority="110"/>
  </conditionalFormatting>
  <conditionalFormatting sqref="F107">
    <cfRule type="duplicateValues" dxfId="534" priority="111"/>
    <cfRule type="uniqueValues" dxfId="533" priority="112"/>
    <cfRule type="uniqueValues" priority="113"/>
  </conditionalFormatting>
  <conditionalFormatting sqref="F107">
    <cfRule type="duplicateValues" dxfId="532" priority="114"/>
  </conditionalFormatting>
  <conditionalFormatting sqref="F109">
    <cfRule type="duplicateValues" dxfId="531" priority="115"/>
    <cfRule type="uniqueValues" dxfId="530" priority="116"/>
    <cfRule type="uniqueValues" priority="117"/>
  </conditionalFormatting>
  <conditionalFormatting sqref="F109">
    <cfRule type="duplicateValues" dxfId="529" priority="118"/>
  </conditionalFormatting>
  <conditionalFormatting sqref="F111">
    <cfRule type="duplicateValues" dxfId="528" priority="119"/>
    <cfRule type="uniqueValues" dxfId="527" priority="120"/>
    <cfRule type="uniqueValues" priority="121"/>
  </conditionalFormatting>
  <conditionalFormatting sqref="F111">
    <cfRule type="duplicateValues" dxfId="526" priority="122"/>
  </conditionalFormatting>
  <conditionalFormatting sqref="F113">
    <cfRule type="duplicateValues" dxfId="525" priority="123"/>
    <cfRule type="uniqueValues" dxfId="524" priority="124"/>
    <cfRule type="uniqueValues" priority="125"/>
  </conditionalFormatting>
  <conditionalFormatting sqref="F113">
    <cfRule type="duplicateValues" dxfId="523" priority="126"/>
  </conditionalFormatting>
  <conditionalFormatting sqref="F115">
    <cfRule type="duplicateValues" dxfId="522" priority="127"/>
    <cfRule type="uniqueValues" dxfId="521" priority="128"/>
    <cfRule type="uniqueValues" priority="129"/>
  </conditionalFormatting>
  <conditionalFormatting sqref="F115">
    <cfRule type="duplicateValues" dxfId="520" priority="130"/>
  </conditionalFormatting>
  <conditionalFormatting sqref="F117">
    <cfRule type="duplicateValues" dxfId="519" priority="131"/>
    <cfRule type="uniqueValues" dxfId="518" priority="132"/>
    <cfRule type="uniqueValues" priority="133"/>
  </conditionalFormatting>
  <conditionalFormatting sqref="F117">
    <cfRule type="duplicateValues" dxfId="517" priority="134"/>
  </conditionalFormatting>
  <conditionalFormatting sqref="F119">
    <cfRule type="duplicateValues" dxfId="516" priority="135"/>
    <cfRule type="uniqueValues" dxfId="515" priority="136"/>
    <cfRule type="uniqueValues" priority="137"/>
  </conditionalFormatting>
  <conditionalFormatting sqref="F119">
    <cfRule type="duplicateValues" dxfId="514" priority="138"/>
  </conditionalFormatting>
  <conditionalFormatting sqref="F121">
    <cfRule type="duplicateValues" dxfId="513" priority="139"/>
    <cfRule type="uniqueValues" dxfId="512" priority="140"/>
    <cfRule type="uniqueValues" priority="141"/>
  </conditionalFormatting>
  <conditionalFormatting sqref="F121">
    <cfRule type="duplicateValues" dxfId="511" priority="142"/>
  </conditionalFormatting>
  <conditionalFormatting sqref="F123">
    <cfRule type="duplicateValues" dxfId="510" priority="143"/>
    <cfRule type="uniqueValues" dxfId="509" priority="144"/>
    <cfRule type="uniqueValues" priority="145"/>
  </conditionalFormatting>
  <conditionalFormatting sqref="F123">
    <cfRule type="duplicateValues" dxfId="508" priority="146"/>
  </conditionalFormatting>
  <conditionalFormatting sqref="F125">
    <cfRule type="duplicateValues" dxfId="507" priority="147"/>
    <cfRule type="uniqueValues" dxfId="506" priority="148"/>
    <cfRule type="uniqueValues" priority="149"/>
  </conditionalFormatting>
  <conditionalFormatting sqref="F125">
    <cfRule type="duplicateValues" dxfId="505" priority="150"/>
  </conditionalFormatting>
  <conditionalFormatting sqref="F127">
    <cfRule type="duplicateValues" dxfId="504" priority="151"/>
    <cfRule type="uniqueValues" dxfId="503" priority="152"/>
    <cfRule type="uniqueValues" priority="153"/>
  </conditionalFormatting>
  <conditionalFormatting sqref="F127">
    <cfRule type="duplicateValues" dxfId="502" priority="154"/>
  </conditionalFormatting>
  <conditionalFormatting sqref="F129">
    <cfRule type="duplicateValues" dxfId="501" priority="155"/>
    <cfRule type="uniqueValues" dxfId="500" priority="156"/>
    <cfRule type="uniqueValues" priority="157"/>
  </conditionalFormatting>
  <conditionalFormatting sqref="F129">
    <cfRule type="duplicateValues" dxfId="499" priority="158"/>
  </conditionalFormatting>
  <conditionalFormatting sqref="F131">
    <cfRule type="duplicateValues" dxfId="498" priority="159"/>
    <cfRule type="uniqueValues" dxfId="497" priority="160"/>
    <cfRule type="uniqueValues" priority="161"/>
  </conditionalFormatting>
  <conditionalFormatting sqref="F131">
    <cfRule type="duplicateValues" dxfId="496" priority="162"/>
  </conditionalFormatting>
  <conditionalFormatting sqref="F133">
    <cfRule type="duplicateValues" dxfId="495" priority="163"/>
    <cfRule type="uniqueValues" dxfId="494" priority="164"/>
    <cfRule type="uniqueValues" priority="165"/>
  </conditionalFormatting>
  <conditionalFormatting sqref="F133">
    <cfRule type="duplicateValues" dxfId="493" priority="166"/>
  </conditionalFormatting>
  <conditionalFormatting sqref="F135">
    <cfRule type="duplicateValues" dxfId="492" priority="167"/>
    <cfRule type="uniqueValues" dxfId="491" priority="168"/>
    <cfRule type="uniqueValues" priority="169"/>
  </conditionalFormatting>
  <conditionalFormatting sqref="F135">
    <cfRule type="duplicateValues" dxfId="490" priority="170"/>
  </conditionalFormatting>
  <conditionalFormatting sqref="F137">
    <cfRule type="duplicateValues" dxfId="489" priority="171"/>
    <cfRule type="uniqueValues" dxfId="488" priority="172"/>
    <cfRule type="uniqueValues" priority="173"/>
  </conditionalFormatting>
  <conditionalFormatting sqref="F137">
    <cfRule type="duplicateValues" dxfId="487" priority="174"/>
  </conditionalFormatting>
  <conditionalFormatting sqref="F157">
    <cfRule type="duplicateValues" dxfId="486" priority="175"/>
    <cfRule type="uniqueValues" dxfId="485" priority="176"/>
    <cfRule type="uniqueValues" priority="177"/>
  </conditionalFormatting>
  <conditionalFormatting sqref="F157">
    <cfRule type="duplicateValues" dxfId="484" priority="178"/>
  </conditionalFormatting>
  <conditionalFormatting sqref="F159">
    <cfRule type="duplicateValues" dxfId="483" priority="179"/>
    <cfRule type="uniqueValues" dxfId="482" priority="180"/>
    <cfRule type="uniqueValues" priority="181"/>
  </conditionalFormatting>
  <conditionalFormatting sqref="F159">
    <cfRule type="duplicateValues" dxfId="481" priority="182"/>
  </conditionalFormatting>
  <conditionalFormatting sqref="F161">
    <cfRule type="duplicateValues" dxfId="480" priority="183"/>
    <cfRule type="uniqueValues" dxfId="479" priority="184"/>
    <cfRule type="uniqueValues" priority="185"/>
  </conditionalFormatting>
  <conditionalFormatting sqref="F161">
    <cfRule type="duplicateValues" dxfId="478" priority="186"/>
  </conditionalFormatting>
  <conditionalFormatting sqref="F163">
    <cfRule type="duplicateValues" dxfId="477" priority="187"/>
    <cfRule type="uniqueValues" dxfId="476" priority="188"/>
    <cfRule type="uniqueValues" priority="189"/>
  </conditionalFormatting>
  <conditionalFormatting sqref="F163">
    <cfRule type="duplicateValues" dxfId="475" priority="190"/>
  </conditionalFormatting>
  <conditionalFormatting sqref="F165">
    <cfRule type="duplicateValues" dxfId="474" priority="191"/>
    <cfRule type="uniqueValues" dxfId="473" priority="192"/>
    <cfRule type="uniqueValues" priority="193"/>
  </conditionalFormatting>
  <conditionalFormatting sqref="F165">
    <cfRule type="duplicateValues" dxfId="472" priority="194"/>
  </conditionalFormatting>
  <conditionalFormatting sqref="F167">
    <cfRule type="duplicateValues" dxfId="471" priority="195"/>
    <cfRule type="uniqueValues" dxfId="470" priority="196"/>
    <cfRule type="uniqueValues" priority="197"/>
  </conditionalFormatting>
  <conditionalFormatting sqref="F167">
    <cfRule type="duplicateValues" dxfId="469" priority="198"/>
  </conditionalFormatting>
  <conditionalFormatting sqref="F169">
    <cfRule type="duplicateValues" dxfId="468" priority="199"/>
    <cfRule type="uniqueValues" dxfId="467" priority="200"/>
    <cfRule type="uniqueValues" priority="201"/>
  </conditionalFormatting>
  <conditionalFormatting sqref="F169">
    <cfRule type="duplicateValues" dxfId="466" priority="202"/>
  </conditionalFormatting>
  <conditionalFormatting sqref="F171">
    <cfRule type="duplicateValues" dxfId="465" priority="203"/>
    <cfRule type="uniqueValues" dxfId="464" priority="204"/>
    <cfRule type="uniqueValues" priority="205"/>
  </conditionalFormatting>
  <conditionalFormatting sqref="F171">
    <cfRule type="duplicateValues" dxfId="463" priority="206"/>
  </conditionalFormatting>
  <conditionalFormatting sqref="F173">
    <cfRule type="duplicateValues" dxfId="462" priority="207"/>
    <cfRule type="uniqueValues" dxfId="461" priority="208"/>
    <cfRule type="uniqueValues" priority="209"/>
  </conditionalFormatting>
  <conditionalFormatting sqref="F173">
    <cfRule type="duplicateValues" dxfId="460" priority="210"/>
  </conditionalFormatting>
  <conditionalFormatting sqref="F175">
    <cfRule type="duplicateValues" dxfId="459" priority="211"/>
    <cfRule type="uniqueValues" dxfId="458" priority="212"/>
    <cfRule type="uniqueValues" priority="213"/>
  </conditionalFormatting>
  <conditionalFormatting sqref="F175">
    <cfRule type="duplicateValues" dxfId="457" priority="214"/>
  </conditionalFormatting>
  <conditionalFormatting sqref="F177">
    <cfRule type="duplicateValues" dxfId="456" priority="215"/>
    <cfRule type="uniqueValues" dxfId="455" priority="216"/>
    <cfRule type="uniqueValues" priority="217"/>
  </conditionalFormatting>
  <conditionalFormatting sqref="F177">
    <cfRule type="duplicateValues" dxfId="454" priority="218"/>
  </conditionalFormatting>
  <conditionalFormatting sqref="F179">
    <cfRule type="duplicateValues" dxfId="453" priority="219"/>
    <cfRule type="uniqueValues" dxfId="452" priority="220"/>
    <cfRule type="uniqueValues" priority="221"/>
  </conditionalFormatting>
  <conditionalFormatting sqref="F179">
    <cfRule type="duplicateValues" dxfId="451" priority="222"/>
  </conditionalFormatting>
  <conditionalFormatting sqref="F178">
    <cfRule type="duplicateValues" dxfId="450" priority="223"/>
    <cfRule type="uniqueValues" dxfId="449" priority="224"/>
    <cfRule type="uniqueValues" priority="225"/>
  </conditionalFormatting>
  <conditionalFormatting sqref="F178">
    <cfRule type="duplicateValues" dxfId="448" priority="226"/>
  </conditionalFormatting>
  <conditionalFormatting sqref="F181">
    <cfRule type="duplicateValues" dxfId="447" priority="227"/>
    <cfRule type="uniqueValues" dxfId="446" priority="228"/>
    <cfRule type="uniqueValues" priority="229"/>
  </conditionalFormatting>
  <conditionalFormatting sqref="F181">
    <cfRule type="duplicateValues" dxfId="445" priority="230"/>
  </conditionalFormatting>
  <conditionalFormatting sqref="F182">
    <cfRule type="duplicateValues" dxfId="444" priority="231"/>
    <cfRule type="uniqueValues" dxfId="443" priority="232"/>
    <cfRule type="uniqueValues" priority="233"/>
  </conditionalFormatting>
  <conditionalFormatting sqref="F182">
    <cfRule type="duplicateValues" dxfId="442" priority="234"/>
  </conditionalFormatting>
  <conditionalFormatting sqref="F183">
    <cfRule type="duplicateValues" dxfId="441" priority="235"/>
    <cfRule type="uniqueValues" dxfId="440" priority="236"/>
    <cfRule type="uniqueValues" priority="237"/>
  </conditionalFormatting>
  <conditionalFormatting sqref="F183">
    <cfRule type="duplicateValues" dxfId="439" priority="238"/>
  </conditionalFormatting>
  <conditionalFormatting sqref="F185">
    <cfRule type="duplicateValues" dxfId="438" priority="239"/>
    <cfRule type="uniqueValues" dxfId="437" priority="240"/>
    <cfRule type="uniqueValues" priority="241"/>
  </conditionalFormatting>
  <conditionalFormatting sqref="F185">
    <cfRule type="duplicateValues" dxfId="436" priority="242"/>
  </conditionalFormatting>
  <conditionalFormatting sqref="F187">
    <cfRule type="duplicateValues" dxfId="435" priority="243"/>
    <cfRule type="uniqueValues" dxfId="434" priority="244"/>
    <cfRule type="uniqueValues" priority="245"/>
  </conditionalFormatting>
  <conditionalFormatting sqref="F187">
    <cfRule type="duplicateValues" dxfId="433" priority="246"/>
  </conditionalFormatting>
  <conditionalFormatting sqref="F189">
    <cfRule type="duplicateValues" dxfId="432" priority="247"/>
    <cfRule type="uniqueValues" dxfId="431" priority="248"/>
    <cfRule type="uniqueValues" priority="249"/>
  </conditionalFormatting>
  <conditionalFormatting sqref="F189">
    <cfRule type="duplicateValues" dxfId="430" priority="250"/>
  </conditionalFormatting>
  <conditionalFormatting sqref="F191">
    <cfRule type="duplicateValues" dxfId="429" priority="251"/>
    <cfRule type="uniqueValues" dxfId="428" priority="252"/>
    <cfRule type="uniqueValues" priority="253"/>
  </conditionalFormatting>
  <conditionalFormatting sqref="F191">
    <cfRule type="duplicateValues" dxfId="427" priority="254"/>
  </conditionalFormatting>
  <conditionalFormatting sqref="F193">
    <cfRule type="duplicateValues" dxfId="426" priority="255"/>
    <cfRule type="uniqueValues" dxfId="425" priority="256"/>
    <cfRule type="uniqueValues" priority="257"/>
  </conditionalFormatting>
  <conditionalFormatting sqref="F193">
    <cfRule type="duplicateValues" dxfId="424" priority="258"/>
  </conditionalFormatting>
  <conditionalFormatting sqref="F195">
    <cfRule type="duplicateValues" dxfId="423" priority="259"/>
    <cfRule type="uniqueValues" dxfId="422" priority="260"/>
    <cfRule type="uniqueValues" priority="261"/>
  </conditionalFormatting>
  <conditionalFormatting sqref="F195">
    <cfRule type="duplicateValues" dxfId="421" priority="262"/>
  </conditionalFormatting>
  <conditionalFormatting sqref="F197">
    <cfRule type="duplicateValues" dxfId="420" priority="263"/>
    <cfRule type="uniqueValues" dxfId="419" priority="264"/>
    <cfRule type="uniqueValues" priority="265"/>
  </conditionalFormatting>
  <conditionalFormatting sqref="F197">
    <cfRule type="duplicateValues" dxfId="418" priority="266"/>
  </conditionalFormatting>
  <conditionalFormatting sqref="F198">
    <cfRule type="duplicateValues" dxfId="417" priority="267"/>
    <cfRule type="uniqueValues" dxfId="416" priority="268"/>
    <cfRule type="uniqueValues" priority="269"/>
  </conditionalFormatting>
  <conditionalFormatting sqref="F198">
    <cfRule type="duplicateValues" dxfId="415" priority="270"/>
  </conditionalFormatting>
  <conditionalFormatting sqref="F199">
    <cfRule type="duplicateValues" dxfId="414" priority="271"/>
    <cfRule type="uniqueValues" dxfId="413" priority="272"/>
    <cfRule type="uniqueValues" priority="273"/>
  </conditionalFormatting>
  <conditionalFormatting sqref="F199">
    <cfRule type="duplicateValues" dxfId="412" priority="274"/>
  </conditionalFormatting>
  <conditionalFormatting sqref="F201">
    <cfRule type="duplicateValues" dxfId="411" priority="275"/>
    <cfRule type="uniqueValues" dxfId="410" priority="276"/>
    <cfRule type="uniqueValues" priority="277"/>
  </conditionalFormatting>
  <conditionalFormatting sqref="F201">
    <cfRule type="duplicateValues" dxfId="409" priority="278"/>
  </conditionalFormatting>
  <conditionalFormatting sqref="F203">
    <cfRule type="duplicateValues" dxfId="408" priority="279"/>
    <cfRule type="uniqueValues" dxfId="407" priority="280"/>
    <cfRule type="uniqueValues" priority="281"/>
  </conditionalFormatting>
  <conditionalFormatting sqref="F203">
    <cfRule type="duplicateValues" dxfId="406" priority="282"/>
  </conditionalFormatting>
  <conditionalFormatting sqref="F205">
    <cfRule type="duplicateValues" dxfId="405" priority="283"/>
    <cfRule type="uniqueValues" dxfId="404" priority="284"/>
    <cfRule type="uniqueValues" priority="285"/>
  </conditionalFormatting>
  <conditionalFormatting sqref="F205">
    <cfRule type="duplicateValues" dxfId="403" priority="286"/>
  </conditionalFormatting>
  <conditionalFormatting sqref="F209">
    <cfRule type="duplicateValues" dxfId="402" priority="287"/>
    <cfRule type="uniqueValues" dxfId="401" priority="288"/>
    <cfRule type="uniqueValues" priority="289"/>
  </conditionalFormatting>
  <conditionalFormatting sqref="F209">
    <cfRule type="duplicateValues" dxfId="400" priority="290"/>
  </conditionalFormatting>
  <conditionalFormatting sqref="F210:F211">
    <cfRule type="duplicateValues" dxfId="399" priority="291"/>
    <cfRule type="uniqueValues" dxfId="398" priority="292"/>
    <cfRule type="uniqueValues" priority="293"/>
  </conditionalFormatting>
  <conditionalFormatting sqref="F210:F211">
    <cfRule type="duplicateValues" dxfId="397" priority="294"/>
  </conditionalFormatting>
  <conditionalFormatting sqref="F213">
    <cfRule type="duplicateValues" dxfId="396" priority="295"/>
    <cfRule type="uniqueValues" dxfId="395" priority="296"/>
    <cfRule type="uniqueValues" priority="297"/>
  </conditionalFormatting>
  <conditionalFormatting sqref="F213">
    <cfRule type="duplicateValues" dxfId="394" priority="298"/>
  </conditionalFormatting>
  <conditionalFormatting sqref="F215">
    <cfRule type="duplicateValues" dxfId="393" priority="299"/>
    <cfRule type="uniqueValues" dxfId="392" priority="300"/>
    <cfRule type="uniqueValues" priority="301"/>
  </conditionalFormatting>
  <conditionalFormatting sqref="F215">
    <cfRule type="duplicateValues" dxfId="391" priority="302"/>
  </conditionalFormatting>
  <conditionalFormatting sqref="F217">
    <cfRule type="duplicateValues" dxfId="390" priority="303"/>
    <cfRule type="uniqueValues" dxfId="389" priority="304"/>
    <cfRule type="uniqueValues" priority="305"/>
  </conditionalFormatting>
  <conditionalFormatting sqref="F217">
    <cfRule type="duplicateValues" dxfId="388" priority="306"/>
  </conditionalFormatting>
  <conditionalFormatting sqref="F219">
    <cfRule type="duplicateValues" dxfId="387" priority="307"/>
    <cfRule type="uniqueValues" dxfId="386" priority="308"/>
    <cfRule type="uniqueValues" priority="309"/>
  </conditionalFormatting>
  <conditionalFormatting sqref="F219">
    <cfRule type="duplicateValues" dxfId="385" priority="310"/>
  </conditionalFormatting>
  <conditionalFormatting sqref="F221">
    <cfRule type="duplicateValues" dxfId="384" priority="311"/>
    <cfRule type="uniqueValues" dxfId="383" priority="312"/>
    <cfRule type="uniqueValues" priority="313"/>
  </conditionalFormatting>
  <conditionalFormatting sqref="F221">
    <cfRule type="duplicateValues" dxfId="382" priority="314"/>
  </conditionalFormatting>
  <conditionalFormatting sqref="F223">
    <cfRule type="duplicateValues" dxfId="381" priority="315"/>
    <cfRule type="uniqueValues" dxfId="380" priority="316"/>
    <cfRule type="uniqueValues" priority="317"/>
  </conditionalFormatting>
  <conditionalFormatting sqref="F223">
    <cfRule type="duplicateValues" dxfId="379" priority="318"/>
  </conditionalFormatting>
  <conditionalFormatting sqref="F225">
    <cfRule type="duplicateValues" dxfId="378" priority="319"/>
    <cfRule type="uniqueValues" dxfId="377" priority="320"/>
    <cfRule type="uniqueValues" priority="321"/>
  </conditionalFormatting>
  <conditionalFormatting sqref="F225">
    <cfRule type="duplicateValues" dxfId="376" priority="322"/>
  </conditionalFormatting>
  <conditionalFormatting sqref="F227">
    <cfRule type="duplicateValues" dxfId="375" priority="323"/>
    <cfRule type="uniqueValues" dxfId="374" priority="324"/>
    <cfRule type="uniqueValues" priority="325"/>
  </conditionalFormatting>
  <conditionalFormatting sqref="F227">
    <cfRule type="duplicateValues" dxfId="373" priority="326"/>
  </conditionalFormatting>
  <conditionalFormatting sqref="F229">
    <cfRule type="duplicateValues" dxfId="372" priority="327"/>
    <cfRule type="uniqueValues" dxfId="371" priority="328"/>
    <cfRule type="uniqueValues" priority="329"/>
  </conditionalFormatting>
  <conditionalFormatting sqref="F229">
    <cfRule type="duplicateValues" dxfId="370" priority="330"/>
  </conditionalFormatting>
  <conditionalFormatting sqref="F231">
    <cfRule type="duplicateValues" dxfId="369" priority="331"/>
    <cfRule type="uniqueValues" dxfId="368" priority="332"/>
    <cfRule type="uniqueValues" priority="333"/>
  </conditionalFormatting>
  <conditionalFormatting sqref="F231">
    <cfRule type="duplicateValues" dxfId="367" priority="334"/>
  </conditionalFormatting>
  <conditionalFormatting sqref="F233">
    <cfRule type="duplicateValues" dxfId="366" priority="335"/>
    <cfRule type="uniqueValues" dxfId="365" priority="336"/>
    <cfRule type="uniqueValues" priority="337"/>
  </conditionalFormatting>
  <conditionalFormatting sqref="F233">
    <cfRule type="duplicateValues" dxfId="364" priority="338"/>
  </conditionalFormatting>
  <conditionalFormatting sqref="F237">
    <cfRule type="duplicateValues" dxfId="363" priority="339"/>
    <cfRule type="uniqueValues" dxfId="362" priority="340"/>
    <cfRule type="uniqueValues" priority="341"/>
  </conditionalFormatting>
  <conditionalFormatting sqref="F237">
    <cfRule type="duplicateValues" dxfId="361" priority="342"/>
  </conditionalFormatting>
  <conditionalFormatting sqref="F235">
    <cfRule type="duplicateValues" dxfId="360" priority="343"/>
    <cfRule type="uniqueValues" dxfId="359" priority="344"/>
    <cfRule type="uniqueValues" priority="345"/>
  </conditionalFormatting>
  <conditionalFormatting sqref="F235">
    <cfRule type="duplicateValues" dxfId="358" priority="346"/>
  </conditionalFormatting>
  <conditionalFormatting sqref="F239">
    <cfRule type="duplicateValues" dxfId="357" priority="347"/>
    <cfRule type="uniqueValues" dxfId="356" priority="348"/>
    <cfRule type="uniqueValues" priority="349"/>
  </conditionalFormatting>
  <conditionalFormatting sqref="F239">
    <cfRule type="duplicateValues" dxfId="355" priority="350"/>
  </conditionalFormatting>
  <conditionalFormatting sqref="F241">
    <cfRule type="duplicateValues" dxfId="354" priority="351"/>
    <cfRule type="uniqueValues" dxfId="353" priority="352"/>
    <cfRule type="uniqueValues" priority="353"/>
  </conditionalFormatting>
  <conditionalFormatting sqref="F241">
    <cfRule type="duplicateValues" dxfId="352" priority="354"/>
  </conditionalFormatting>
  <conditionalFormatting sqref="F243">
    <cfRule type="duplicateValues" dxfId="351" priority="355"/>
    <cfRule type="uniqueValues" dxfId="350" priority="356"/>
    <cfRule type="uniqueValues" priority="357"/>
  </conditionalFormatting>
  <conditionalFormatting sqref="F243">
    <cfRule type="duplicateValues" dxfId="349" priority="358"/>
  </conditionalFormatting>
  <conditionalFormatting sqref="F245">
    <cfRule type="duplicateValues" dxfId="348" priority="359"/>
    <cfRule type="uniqueValues" dxfId="347" priority="360"/>
    <cfRule type="uniqueValues" priority="361"/>
  </conditionalFormatting>
  <conditionalFormatting sqref="F245">
    <cfRule type="duplicateValues" dxfId="346" priority="362"/>
  </conditionalFormatting>
  <conditionalFormatting sqref="F247">
    <cfRule type="duplicateValues" dxfId="345" priority="363"/>
    <cfRule type="uniqueValues" dxfId="344" priority="364"/>
    <cfRule type="uniqueValues" priority="365"/>
  </conditionalFormatting>
  <conditionalFormatting sqref="F247">
    <cfRule type="duplicateValues" dxfId="343" priority="366"/>
  </conditionalFormatting>
  <conditionalFormatting sqref="F249">
    <cfRule type="duplicateValues" dxfId="342" priority="367"/>
    <cfRule type="uniqueValues" dxfId="341" priority="368"/>
    <cfRule type="uniqueValues" priority="369"/>
  </conditionalFormatting>
  <conditionalFormatting sqref="F249">
    <cfRule type="duplicateValues" dxfId="340" priority="370"/>
  </conditionalFormatting>
  <conditionalFormatting sqref="F251">
    <cfRule type="duplicateValues" dxfId="339" priority="371"/>
    <cfRule type="uniqueValues" dxfId="338" priority="372"/>
    <cfRule type="uniqueValues" priority="373"/>
  </conditionalFormatting>
  <conditionalFormatting sqref="F251">
    <cfRule type="duplicateValues" dxfId="337" priority="374"/>
  </conditionalFormatting>
  <conditionalFormatting sqref="F253">
    <cfRule type="duplicateValues" dxfId="336" priority="375"/>
    <cfRule type="uniqueValues" dxfId="335" priority="376"/>
    <cfRule type="uniqueValues" priority="377"/>
  </conditionalFormatting>
  <conditionalFormatting sqref="F253">
    <cfRule type="duplicateValues" dxfId="334" priority="378"/>
  </conditionalFormatting>
  <conditionalFormatting sqref="F255">
    <cfRule type="duplicateValues" dxfId="333" priority="379"/>
    <cfRule type="uniqueValues" dxfId="332" priority="380"/>
    <cfRule type="uniqueValues" priority="381"/>
  </conditionalFormatting>
  <conditionalFormatting sqref="F255">
    <cfRule type="duplicateValues" dxfId="331" priority="382"/>
  </conditionalFormatting>
  <conditionalFormatting sqref="F287">
    <cfRule type="duplicateValues" dxfId="330" priority="383"/>
    <cfRule type="uniqueValues" dxfId="329" priority="384"/>
    <cfRule type="uniqueValues" priority="385"/>
  </conditionalFormatting>
  <conditionalFormatting sqref="F287">
    <cfRule type="duplicateValues" dxfId="328" priority="386"/>
  </conditionalFormatting>
  <conditionalFormatting sqref="F289">
    <cfRule type="duplicateValues" dxfId="327" priority="387"/>
    <cfRule type="uniqueValues" dxfId="326" priority="388"/>
    <cfRule type="uniqueValues" priority="389"/>
  </conditionalFormatting>
  <conditionalFormatting sqref="F289">
    <cfRule type="duplicateValues" dxfId="325" priority="390"/>
  </conditionalFormatting>
  <conditionalFormatting sqref="F291">
    <cfRule type="duplicateValues" dxfId="324" priority="391"/>
    <cfRule type="uniqueValues" dxfId="323" priority="392"/>
    <cfRule type="uniqueValues" priority="393"/>
  </conditionalFormatting>
  <conditionalFormatting sqref="F291">
    <cfRule type="duplicateValues" dxfId="322" priority="394"/>
  </conditionalFormatting>
  <conditionalFormatting sqref="F293">
    <cfRule type="duplicateValues" dxfId="321" priority="395"/>
    <cfRule type="uniqueValues" dxfId="320" priority="396"/>
    <cfRule type="uniqueValues" priority="397"/>
  </conditionalFormatting>
  <conditionalFormatting sqref="F293">
    <cfRule type="duplicateValues" dxfId="319" priority="398"/>
  </conditionalFormatting>
  <conditionalFormatting sqref="F295">
    <cfRule type="duplicateValues" dxfId="318" priority="399"/>
    <cfRule type="uniqueValues" dxfId="317" priority="400"/>
    <cfRule type="uniqueValues" priority="401"/>
  </conditionalFormatting>
  <conditionalFormatting sqref="F295">
    <cfRule type="duplicateValues" dxfId="316" priority="402"/>
  </conditionalFormatting>
  <conditionalFormatting sqref="F297">
    <cfRule type="duplicateValues" dxfId="315" priority="403"/>
    <cfRule type="uniqueValues" dxfId="314" priority="404"/>
    <cfRule type="uniqueValues" priority="405"/>
  </conditionalFormatting>
  <conditionalFormatting sqref="F297">
    <cfRule type="duplicateValues" dxfId="313" priority="406"/>
  </conditionalFormatting>
  <conditionalFormatting sqref="F299">
    <cfRule type="duplicateValues" dxfId="312" priority="407"/>
    <cfRule type="uniqueValues" dxfId="311" priority="408"/>
    <cfRule type="uniqueValues" priority="409"/>
  </conditionalFormatting>
  <conditionalFormatting sqref="F299">
    <cfRule type="duplicateValues" dxfId="310" priority="410"/>
  </conditionalFormatting>
  <conditionalFormatting sqref="F325">
    <cfRule type="duplicateValues" dxfId="309" priority="411"/>
    <cfRule type="uniqueValues" dxfId="308" priority="412"/>
    <cfRule type="uniqueValues" priority="413"/>
  </conditionalFormatting>
  <conditionalFormatting sqref="F325">
    <cfRule type="duplicateValues" dxfId="307" priority="414"/>
  </conditionalFormatting>
  <conditionalFormatting sqref="F327">
    <cfRule type="duplicateValues" dxfId="306" priority="415"/>
    <cfRule type="uniqueValues" dxfId="305" priority="416"/>
    <cfRule type="uniqueValues" priority="417"/>
  </conditionalFormatting>
  <conditionalFormatting sqref="F327">
    <cfRule type="duplicateValues" dxfId="304" priority="418"/>
  </conditionalFormatting>
  <conditionalFormatting sqref="F331">
    <cfRule type="duplicateValues" dxfId="303" priority="419"/>
    <cfRule type="uniqueValues" dxfId="302" priority="420"/>
    <cfRule type="uniqueValues" priority="421"/>
  </conditionalFormatting>
  <conditionalFormatting sqref="F331">
    <cfRule type="duplicateValues" dxfId="301" priority="422"/>
  </conditionalFormatting>
  <conditionalFormatting sqref="F333">
    <cfRule type="duplicateValues" dxfId="300" priority="423"/>
    <cfRule type="uniqueValues" dxfId="299" priority="424"/>
    <cfRule type="uniqueValues" priority="425"/>
  </conditionalFormatting>
  <conditionalFormatting sqref="F333">
    <cfRule type="duplicateValues" dxfId="298" priority="426"/>
  </conditionalFormatting>
  <conditionalFormatting sqref="F337">
    <cfRule type="duplicateValues" dxfId="297" priority="427"/>
    <cfRule type="uniqueValues" dxfId="296" priority="428"/>
    <cfRule type="uniqueValues" priority="429"/>
  </conditionalFormatting>
  <conditionalFormatting sqref="F337">
    <cfRule type="duplicateValues" dxfId="295" priority="430"/>
  </conditionalFormatting>
  <conditionalFormatting sqref="F357">
    <cfRule type="duplicateValues" dxfId="294" priority="431"/>
    <cfRule type="uniqueValues" dxfId="293" priority="432"/>
    <cfRule type="uniqueValues" priority="433"/>
  </conditionalFormatting>
  <conditionalFormatting sqref="F357">
    <cfRule type="duplicateValues" dxfId="292" priority="434"/>
  </conditionalFormatting>
  <conditionalFormatting sqref="F359">
    <cfRule type="duplicateValues" dxfId="291" priority="435"/>
    <cfRule type="uniqueValues" dxfId="290" priority="436"/>
    <cfRule type="uniqueValues" priority="437"/>
  </conditionalFormatting>
  <conditionalFormatting sqref="F359">
    <cfRule type="duplicateValues" dxfId="289" priority="438"/>
  </conditionalFormatting>
  <conditionalFormatting sqref="F361">
    <cfRule type="duplicateValues" dxfId="288" priority="439"/>
    <cfRule type="uniqueValues" dxfId="287" priority="440"/>
    <cfRule type="uniqueValues" priority="441"/>
  </conditionalFormatting>
  <conditionalFormatting sqref="F361">
    <cfRule type="duplicateValues" dxfId="286" priority="442"/>
  </conditionalFormatting>
  <conditionalFormatting sqref="F365">
    <cfRule type="duplicateValues" dxfId="285" priority="443"/>
    <cfRule type="uniqueValues" dxfId="284" priority="444"/>
    <cfRule type="uniqueValues" priority="445"/>
  </conditionalFormatting>
  <conditionalFormatting sqref="F365">
    <cfRule type="duplicateValues" dxfId="283" priority="446"/>
  </conditionalFormatting>
  <conditionalFormatting sqref="F367">
    <cfRule type="duplicateValues" dxfId="282" priority="447"/>
    <cfRule type="uniqueValues" dxfId="281" priority="448"/>
    <cfRule type="uniqueValues" priority="449"/>
  </conditionalFormatting>
  <conditionalFormatting sqref="F367">
    <cfRule type="duplicateValues" dxfId="280" priority="450"/>
  </conditionalFormatting>
  <conditionalFormatting sqref="F369">
    <cfRule type="duplicateValues" dxfId="279" priority="451"/>
    <cfRule type="uniqueValues" dxfId="278" priority="452"/>
    <cfRule type="uniqueValues" priority="453"/>
  </conditionalFormatting>
  <conditionalFormatting sqref="F369">
    <cfRule type="duplicateValues" dxfId="277" priority="454"/>
  </conditionalFormatting>
  <conditionalFormatting sqref="F375">
    <cfRule type="duplicateValues" dxfId="276" priority="455"/>
    <cfRule type="uniqueValues" dxfId="275" priority="456"/>
    <cfRule type="uniqueValues" priority="457"/>
  </conditionalFormatting>
  <conditionalFormatting sqref="F375">
    <cfRule type="duplicateValues" dxfId="274" priority="458"/>
  </conditionalFormatting>
  <conditionalFormatting sqref="F377">
    <cfRule type="duplicateValues" dxfId="273" priority="459"/>
    <cfRule type="uniqueValues" dxfId="272" priority="460"/>
    <cfRule type="uniqueValues" priority="461"/>
  </conditionalFormatting>
  <conditionalFormatting sqref="F377">
    <cfRule type="duplicateValues" dxfId="271" priority="462"/>
  </conditionalFormatting>
  <conditionalFormatting sqref="F379">
    <cfRule type="duplicateValues" dxfId="270" priority="463"/>
    <cfRule type="uniqueValues" dxfId="269" priority="464"/>
    <cfRule type="uniqueValues" priority="465"/>
  </conditionalFormatting>
  <conditionalFormatting sqref="F379">
    <cfRule type="duplicateValues" dxfId="268" priority="466"/>
  </conditionalFormatting>
  <conditionalFormatting sqref="F381">
    <cfRule type="duplicateValues" dxfId="267" priority="467"/>
    <cfRule type="uniqueValues" dxfId="266" priority="468"/>
    <cfRule type="uniqueValues" priority="469"/>
  </conditionalFormatting>
  <conditionalFormatting sqref="F381">
    <cfRule type="duplicateValues" dxfId="265" priority="470"/>
  </conditionalFormatting>
  <conditionalFormatting sqref="F383">
    <cfRule type="duplicateValues" dxfId="264" priority="471"/>
    <cfRule type="uniqueValues" dxfId="263" priority="472"/>
    <cfRule type="uniqueValues" priority="473"/>
  </conditionalFormatting>
  <conditionalFormatting sqref="F383">
    <cfRule type="duplicateValues" dxfId="262" priority="474"/>
  </conditionalFormatting>
  <conditionalFormatting sqref="F385">
    <cfRule type="duplicateValues" dxfId="261" priority="475"/>
    <cfRule type="uniqueValues" dxfId="260" priority="476"/>
    <cfRule type="uniqueValues" priority="477"/>
  </conditionalFormatting>
  <conditionalFormatting sqref="F385">
    <cfRule type="duplicateValues" dxfId="259" priority="478"/>
  </conditionalFormatting>
  <conditionalFormatting sqref="F387">
    <cfRule type="duplicateValues" dxfId="258" priority="479"/>
    <cfRule type="uniqueValues" dxfId="257" priority="480"/>
    <cfRule type="uniqueValues" priority="481"/>
  </conditionalFormatting>
  <conditionalFormatting sqref="F387">
    <cfRule type="duplicateValues" dxfId="256" priority="482"/>
  </conditionalFormatting>
  <conditionalFormatting sqref="F389">
    <cfRule type="duplicateValues" dxfId="255" priority="483"/>
    <cfRule type="uniqueValues" dxfId="254" priority="484"/>
    <cfRule type="uniqueValues" priority="485"/>
  </conditionalFormatting>
  <conditionalFormatting sqref="F389">
    <cfRule type="duplicateValues" dxfId="253" priority="486"/>
  </conditionalFormatting>
  <conditionalFormatting sqref="F391">
    <cfRule type="duplicateValues" dxfId="252" priority="487"/>
    <cfRule type="uniqueValues" dxfId="251" priority="488"/>
    <cfRule type="uniqueValues" priority="489"/>
  </conditionalFormatting>
  <conditionalFormatting sqref="F391">
    <cfRule type="duplicateValues" dxfId="250" priority="490"/>
  </conditionalFormatting>
  <conditionalFormatting sqref="F393">
    <cfRule type="duplicateValues" dxfId="249" priority="491"/>
    <cfRule type="uniqueValues" dxfId="248" priority="492"/>
    <cfRule type="uniqueValues" priority="493"/>
  </conditionalFormatting>
  <conditionalFormatting sqref="F393">
    <cfRule type="duplicateValues" dxfId="247" priority="494"/>
  </conditionalFormatting>
  <conditionalFormatting sqref="F395">
    <cfRule type="duplicateValues" dxfId="246" priority="495"/>
    <cfRule type="uniqueValues" dxfId="245" priority="496"/>
    <cfRule type="uniqueValues" priority="497"/>
  </conditionalFormatting>
  <conditionalFormatting sqref="F395">
    <cfRule type="duplicateValues" dxfId="244" priority="498"/>
  </conditionalFormatting>
  <conditionalFormatting sqref="F401">
    <cfRule type="duplicateValues" dxfId="243" priority="499"/>
    <cfRule type="uniqueValues" dxfId="242" priority="500"/>
    <cfRule type="uniqueValues" priority="501"/>
  </conditionalFormatting>
  <conditionalFormatting sqref="F401">
    <cfRule type="duplicateValues" dxfId="241" priority="502"/>
  </conditionalFormatting>
  <conditionalFormatting sqref="F403">
    <cfRule type="duplicateValues" dxfId="240" priority="503"/>
    <cfRule type="uniqueValues" dxfId="239" priority="504"/>
    <cfRule type="uniqueValues" priority="505"/>
  </conditionalFormatting>
  <conditionalFormatting sqref="F403">
    <cfRule type="duplicateValues" dxfId="238" priority="506"/>
  </conditionalFormatting>
  <conditionalFormatting sqref="F405">
    <cfRule type="duplicateValues" dxfId="237" priority="507"/>
    <cfRule type="uniqueValues" dxfId="236" priority="508"/>
    <cfRule type="uniqueValues" priority="509"/>
  </conditionalFormatting>
  <conditionalFormatting sqref="F405">
    <cfRule type="duplicateValues" dxfId="235" priority="510"/>
  </conditionalFormatting>
  <conditionalFormatting sqref="F407">
    <cfRule type="duplicateValues" dxfId="234" priority="511"/>
    <cfRule type="uniqueValues" dxfId="233" priority="512"/>
    <cfRule type="uniqueValues" priority="513"/>
  </conditionalFormatting>
  <conditionalFormatting sqref="F407">
    <cfRule type="duplicateValues" dxfId="232" priority="514"/>
  </conditionalFormatting>
  <conditionalFormatting sqref="F409">
    <cfRule type="duplicateValues" dxfId="231" priority="515"/>
    <cfRule type="uniqueValues" dxfId="230" priority="516"/>
    <cfRule type="uniqueValues" priority="517"/>
  </conditionalFormatting>
  <conditionalFormatting sqref="F409">
    <cfRule type="duplicateValues" dxfId="229" priority="518"/>
  </conditionalFormatting>
  <conditionalFormatting sqref="F411">
    <cfRule type="duplicateValues" dxfId="228" priority="519"/>
    <cfRule type="uniqueValues" dxfId="227" priority="520"/>
    <cfRule type="uniqueValues" priority="521"/>
  </conditionalFormatting>
  <conditionalFormatting sqref="F411">
    <cfRule type="duplicateValues" dxfId="226" priority="522"/>
  </conditionalFormatting>
  <conditionalFormatting sqref="F413">
    <cfRule type="duplicateValues" dxfId="225" priority="523"/>
    <cfRule type="uniqueValues" dxfId="224" priority="524"/>
    <cfRule type="uniqueValues" priority="525"/>
  </conditionalFormatting>
  <conditionalFormatting sqref="F413">
    <cfRule type="duplicateValues" dxfId="223" priority="526"/>
  </conditionalFormatting>
  <conditionalFormatting sqref="F415">
    <cfRule type="duplicateValues" dxfId="222" priority="527"/>
    <cfRule type="uniqueValues" dxfId="221" priority="528"/>
    <cfRule type="uniqueValues" priority="529"/>
  </conditionalFormatting>
  <conditionalFormatting sqref="F415">
    <cfRule type="duplicateValues" dxfId="220" priority="530"/>
  </conditionalFormatting>
  <conditionalFormatting sqref="F417">
    <cfRule type="duplicateValues" dxfId="219" priority="531"/>
    <cfRule type="uniqueValues" dxfId="218" priority="532"/>
    <cfRule type="uniqueValues" priority="533"/>
  </conditionalFormatting>
  <conditionalFormatting sqref="F417">
    <cfRule type="duplicateValues" dxfId="217" priority="534"/>
  </conditionalFormatting>
  <conditionalFormatting sqref="F419">
    <cfRule type="duplicateValues" dxfId="216" priority="535"/>
    <cfRule type="uniqueValues" dxfId="215" priority="536"/>
    <cfRule type="uniqueValues" priority="537"/>
  </conditionalFormatting>
  <conditionalFormatting sqref="F419">
    <cfRule type="duplicateValues" dxfId="214" priority="538"/>
  </conditionalFormatting>
  <conditionalFormatting sqref="F421">
    <cfRule type="duplicateValues" dxfId="213" priority="539"/>
    <cfRule type="uniqueValues" dxfId="212" priority="540"/>
    <cfRule type="uniqueValues" priority="541"/>
  </conditionalFormatting>
  <conditionalFormatting sqref="F421">
    <cfRule type="duplicateValues" dxfId="211" priority="542"/>
  </conditionalFormatting>
  <conditionalFormatting sqref="F423">
    <cfRule type="duplicateValues" dxfId="210" priority="543"/>
    <cfRule type="uniqueValues" dxfId="209" priority="544"/>
    <cfRule type="uniqueValues" priority="545"/>
  </conditionalFormatting>
  <conditionalFormatting sqref="F423">
    <cfRule type="duplicateValues" dxfId="208" priority="546"/>
  </conditionalFormatting>
  <conditionalFormatting sqref="F425">
    <cfRule type="duplicateValues" dxfId="207" priority="547"/>
    <cfRule type="uniqueValues" dxfId="206" priority="548"/>
    <cfRule type="uniqueValues" priority="549"/>
  </conditionalFormatting>
  <conditionalFormatting sqref="F425">
    <cfRule type="duplicateValues" dxfId="205" priority="550"/>
  </conditionalFormatting>
  <conditionalFormatting sqref="F427">
    <cfRule type="duplicateValues" dxfId="204" priority="551"/>
    <cfRule type="uniqueValues" dxfId="203" priority="552"/>
    <cfRule type="uniqueValues" priority="553"/>
  </conditionalFormatting>
  <conditionalFormatting sqref="F427">
    <cfRule type="duplicateValues" dxfId="202" priority="554"/>
  </conditionalFormatting>
  <conditionalFormatting sqref="F429">
    <cfRule type="duplicateValues" dxfId="201" priority="555"/>
    <cfRule type="uniqueValues" dxfId="200" priority="556"/>
    <cfRule type="uniqueValues" priority="557"/>
  </conditionalFormatting>
  <conditionalFormatting sqref="F429">
    <cfRule type="duplicateValues" dxfId="199" priority="558"/>
  </conditionalFormatting>
  <conditionalFormatting sqref="F433">
    <cfRule type="duplicateValues" dxfId="198" priority="559"/>
    <cfRule type="uniqueValues" dxfId="197" priority="560"/>
    <cfRule type="uniqueValues" priority="561"/>
  </conditionalFormatting>
  <conditionalFormatting sqref="F433">
    <cfRule type="duplicateValues" dxfId="196" priority="562"/>
  </conditionalFormatting>
  <conditionalFormatting sqref="F435">
    <cfRule type="duplicateValues" dxfId="195" priority="563"/>
    <cfRule type="uniqueValues" dxfId="194" priority="564"/>
    <cfRule type="uniqueValues" priority="565"/>
  </conditionalFormatting>
  <conditionalFormatting sqref="F435">
    <cfRule type="duplicateValues" dxfId="193" priority="566"/>
  </conditionalFormatting>
  <conditionalFormatting sqref="F437">
    <cfRule type="duplicateValues" dxfId="192" priority="567"/>
    <cfRule type="uniqueValues" dxfId="191" priority="568"/>
    <cfRule type="uniqueValues" priority="569"/>
  </conditionalFormatting>
  <conditionalFormatting sqref="F437">
    <cfRule type="duplicateValues" dxfId="190" priority="570"/>
  </conditionalFormatting>
  <conditionalFormatting sqref="F439">
    <cfRule type="duplicateValues" dxfId="189" priority="571"/>
    <cfRule type="uniqueValues" dxfId="188" priority="572"/>
    <cfRule type="uniqueValues" priority="573"/>
  </conditionalFormatting>
  <conditionalFormatting sqref="F439">
    <cfRule type="duplicateValues" dxfId="187" priority="574"/>
  </conditionalFormatting>
  <conditionalFormatting sqref="F461">
    <cfRule type="duplicateValues" dxfId="186" priority="575"/>
    <cfRule type="uniqueValues" dxfId="185" priority="576"/>
    <cfRule type="uniqueValues" priority="577"/>
  </conditionalFormatting>
  <conditionalFormatting sqref="F461">
    <cfRule type="duplicateValues" dxfId="184" priority="578"/>
  </conditionalFormatting>
  <conditionalFormatting sqref="F463">
    <cfRule type="duplicateValues" dxfId="183" priority="579"/>
    <cfRule type="uniqueValues" dxfId="182" priority="580"/>
    <cfRule type="uniqueValues" priority="581"/>
  </conditionalFormatting>
  <conditionalFormatting sqref="F463">
    <cfRule type="duplicateValues" dxfId="181" priority="582"/>
  </conditionalFormatting>
  <conditionalFormatting sqref="F465">
    <cfRule type="duplicateValues" dxfId="180" priority="583"/>
    <cfRule type="uniqueValues" dxfId="179" priority="584"/>
    <cfRule type="uniqueValues" priority="585"/>
  </conditionalFormatting>
  <conditionalFormatting sqref="F465">
    <cfRule type="duplicateValues" dxfId="178" priority="586"/>
  </conditionalFormatting>
  <conditionalFormatting sqref="F471">
    <cfRule type="duplicateValues" dxfId="177" priority="587"/>
    <cfRule type="uniqueValues" dxfId="176" priority="588"/>
    <cfRule type="uniqueValues" priority="589"/>
  </conditionalFormatting>
  <conditionalFormatting sqref="F471">
    <cfRule type="duplicateValues" dxfId="175" priority="590"/>
  </conditionalFormatting>
  <conditionalFormatting sqref="F475">
    <cfRule type="duplicateValues" dxfId="174" priority="591"/>
    <cfRule type="uniqueValues" dxfId="173" priority="592"/>
    <cfRule type="uniqueValues" priority="593"/>
  </conditionalFormatting>
  <conditionalFormatting sqref="F475">
    <cfRule type="duplicateValues" dxfId="172" priority="594"/>
  </conditionalFormatting>
  <conditionalFormatting sqref="F479">
    <cfRule type="duplicateValues" dxfId="171" priority="595"/>
    <cfRule type="uniqueValues" dxfId="170" priority="596"/>
    <cfRule type="uniqueValues" priority="597"/>
  </conditionalFormatting>
  <conditionalFormatting sqref="F479">
    <cfRule type="duplicateValues" dxfId="169" priority="598"/>
  </conditionalFormatting>
  <conditionalFormatting sqref="F481">
    <cfRule type="duplicateValues" dxfId="168" priority="599"/>
    <cfRule type="uniqueValues" dxfId="167" priority="600"/>
    <cfRule type="uniqueValues" priority="601"/>
  </conditionalFormatting>
  <conditionalFormatting sqref="F481">
    <cfRule type="duplicateValues" dxfId="166" priority="602"/>
  </conditionalFormatting>
  <conditionalFormatting sqref="F483">
    <cfRule type="duplicateValues" dxfId="165" priority="603"/>
    <cfRule type="uniqueValues" dxfId="164" priority="604"/>
    <cfRule type="uniqueValues" priority="605"/>
  </conditionalFormatting>
  <conditionalFormatting sqref="F483">
    <cfRule type="duplicateValues" dxfId="163" priority="606"/>
  </conditionalFormatting>
  <conditionalFormatting sqref="F485">
    <cfRule type="duplicateValues" dxfId="162" priority="607"/>
    <cfRule type="uniqueValues" dxfId="161" priority="608"/>
    <cfRule type="uniqueValues" priority="609"/>
  </conditionalFormatting>
  <conditionalFormatting sqref="F485">
    <cfRule type="duplicateValues" dxfId="160" priority="610"/>
  </conditionalFormatting>
  <conditionalFormatting sqref="F489">
    <cfRule type="duplicateValues" dxfId="159" priority="611"/>
    <cfRule type="uniqueValues" dxfId="158" priority="612"/>
    <cfRule type="uniqueValues" priority="613"/>
  </conditionalFormatting>
  <conditionalFormatting sqref="F489">
    <cfRule type="duplicateValues" dxfId="157" priority="614"/>
  </conditionalFormatting>
  <conditionalFormatting sqref="F491">
    <cfRule type="duplicateValues" dxfId="156" priority="615"/>
    <cfRule type="uniqueValues" dxfId="155" priority="616"/>
    <cfRule type="uniqueValues" priority="617"/>
  </conditionalFormatting>
  <conditionalFormatting sqref="F491">
    <cfRule type="duplicateValues" dxfId="154" priority="618"/>
  </conditionalFormatting>
  <conditionalFormatting sqref="F503">
    <cfRule type="duplicateValues" dxfId="153" priority="619"/>
    <cfRule type="uniqueValues" dxfId="152" priority="620"/>
    <cfRule type="uniqueValues" priority="621"/>
  </conditionalFormatting>
  <conditionalFormatting sqref="F503">
    <cfRule type="duplicateValues" dxfId="151" priority="622"/>
  </conditionalFormatting>
  <conditionalFormatting sqref="F505">
    <cfRule type="duplicateValues" dxfId="150" priority="623"/>
    <cfRule type="uniqueValues" dxfId="149" priority="624"/>
    <cfRule type="uniqueValues" priority="625"/>
  </conditionalFormatting>
  <conditionalFormatting sqref="F505">
    <cfRule type="duplicateValues" dxfId="148" priority="626"/>
  </conditionalFormatting>
  <conditionalFormatting sqref="F507">
    <cfRule type="duplicateValues" dxfId="147" priority="627"/>
    <cfRule type="uniqueValues" dxfId="146" priority="628"/>
    <cfRule type="uniqueValues" priority="629"/>
  </conditionalFormatting>
  <conditionalFormatting sqref="F507">
    <cfRule type="duplicateValues" dxfId="145" priority="630"/>
  </conditionalFormatting>
  <conditionalFormatting sqref="F509">
    <cfRule type="duplicateValues" dxfId="144" priority="631"/>
    <cfRule type="uniqueValues" dxfId="143" priority="632"/>
    <cfRule type="uniqueValues" priority="633"/>
  </conditionalFormatting>
  <conditionalFormatting sqref="F509">
    <cfRule type="duplicateValues" dxfId="142" priority="634"/>
  </conditionalFormatting>
  <conditionalFormatting sqref="F511">
    <cfRule type="duplicateValues" dxfId="141" priority="635"/>
    <cfRule type="uniqueValues" dxfId="140" priority="636"/>
    <cfRule type="uniqueValues" priority="637"/>
  </conditionalFormatting>
  <conditionalFormatting sqref="F511">
    <cfRule type="duplicateValues" dxfId="139" priority="638"/>
  </conditionalFormatting>
  <conditionalFormatting sqref="F513">
    <cfRule type="duplicateValues" dxfId="138" priority="639"/>
    <cfRule type="uniqueValues" dxfId="137" priority="640"/>
    <cfRule type="uniqueValues" priority="641"/>
  </conditionalFormatting>
  <conditionalFormatting sqref="F513">
    <cfRule type="duplicateValues" dxfId="136" priority="642"/>
  </conditionalFormatting>
  <conditionalFormatting sqref="F515">
    <cfRule type="duplicateValues" dxfId="135" priority="643"/>
    <cfRule type="uniqueValues" dxfId="134" priority="644"/>
    <cfRule type="uniqueValues" priority="645"/>
  </conditionalFormatting>
  <conditionalFormatting sqref="F515">
    <cfRule type="duplicateValues" dxfId="133" priority="646"/>
  </conditionalFormatting>
  <conditionalFormatting sqref="F517">
    <cfRule type="duplicateValues" dxfId="132" priority="647"/>
    <cfRule type="uniqueValues" dxfId="131" priority="648"/>
    <cfRule type="uniqueValues" priority="649"/>
  </conditionalFormatting>
  <conditionalFormatting sqref="F517">
    <cfRule type="duplicateValues" dxfId="130" priority="650"/>
  </conditionalFormatting>
  <conditionalFormatting sqref="F519">
    <cfRule type="duplicateValues" dxfId="129" priority="651"/>
    <cfRule type="uniqueValues" dxfId="128" priority="652"/>
    <cfRule type="uniqueValues" priority="653"/>
  </conditionalFormatting>
  <conditionalFormatting sqref="F519">
    <cfRule type="duplicateValues" dxfId="127" priority="654"/>
  </conditionalFormatting>
  <conditionalFormatting sqref="F521">
    <cfRule type="duplicateValues" dxfId="126" priority="655"/>
    <cfRule type="uniqueValues" dxfId="125" priority="656"/>
    <cfRule type="uniqueValues" priority="657"/>
  </conditionalFormatting>
  <conditionalFormatting sqref="F521">
    <cfRule type="duplicateValues" dxfId="124" priority="658"/>
  </conditionalFormatting>
  <conditionalFormatting sqref="F523">
    <cfRule type="duplicateValues" dxfId="123" priority="659"/>
    <cfRule type="uniqueValues" dxfId="122" priority="660"/>
    <cfRule type="uniqueValues" priority="661"/>
  </conditionalFormatting>
  <conditionalFormatting sqref="F523">
    <cfRule type="duplicateValues" dxfId="121" priority="662"/>
  </conditionalFormatting>
  <conditionalFormatting sqref="F525">
    <cfRule type="duplicateValues" dxfId="120" priority="663"/>
    <cfRule type="uniqueValues" dxfId="119" priority="664"/>
    <cfRule type="uniqueValues" priority="665"/>
  </conditionalFormatting>
  <conditionalFormatting sqref="F525">
    <cfRule type="duplicateValues" dxfId="118" priority="666"/>
  </conditionalFormatting>
  <conditionalFormatting sqref="F527">
    <cfRule type="duplicateValues" dxfId="117" priority="667"/>
    <cfRule type="uniqueValues" dxfId="116" priority="668"/>
    <cfRule type="uniqueValues" priority="669"/>
  </conditionalFormatting>
  <conditionalFormatting sqref="F527">
    <cfRule type="duplicateValues" dxfId="115" priority="670"/>
  </conditionalFormatting>
  <conditionalFormatting sqref="F529">
    <cfRule type="duplicateValues" dxfId="114" priority="671"/>
    <cfRule type="uniqueValues" dxfId="113" priority="672"/>
    <cfRule type="uniqueValues" priority="673"/>
  </conditionalFormatting>
  <conditionalFormatting sqref="F529">
    <cfRule type="duplicateValues" dxfId="112" priority="674"/>
  </conditionalFormatting>
  <conditionalFormatting sqref="F531">
    <cfRule type="duplicateValues" dxfId="111" priority="675"/>
    <cfRule type="uniqueValues" dxfId="110" priority="676"/>
    <cfRule type="uniqueValues" priority="677"/>
  </conditionalFormatting>
  <conditionalFormatting sqref="F531">
    <cfRule type="duplicateValues" dxfId="109" priority="678"/>
  </conditionalFormatting>
  <conditionalFormatting sqref="F533">
    <cfRule type="duplicateValues" dxfId="108" priority="679"/>
    <cfRule type="uniqueValues" dxfId="107" priority="680"/>
    <cfRule type="uniqueValues" priority="681"/>
  </conditionalFormatting>
  <conditionalFormatting sqref="F533">
    <cfRule type="duplicateValues" dxfId="106" priority="682"/>
  </conditionalFormatting>
  <conditionalFormatting sqref="F535">
    <cfRule type="duplicateValues" dxfId="105" priority="683"/>
    <cfRule type="uniqueValues" dxfId="104" priority="684"/>
    <cfRule type="uniqueValues" priority="685"/>
  </conditionalFormatting>
  <conditionalFormatting sqref="F535">
    <cfRule type="duplicateValues" dxfId="103" priority="686"/>
  </conditionalFormatting>
  <conditionalFormatting sqref="F537">
    <cfRule type="duplicateValues" dxfId="102" priority="687"/>
    <cfRule type="uniqueValues" dxfId="101" priority="688"/>
    <cfRule type="uniqueValues" priority="689"/>
  </conditionalFormatting>
  <conditionalFormatting sqref="F537">
    <cfRule type="duplicateValues" dxfId="100" priority="690"/>
  </conditionalFormatting>
  <conditionalFormatting sqref="F559">
    <cfRule type="duplicateValues" dxfId="99" priority="691"/>
    <cfRule type="uniqueValues" dxfId="98" priority="692"/>
    <cfRule type="uniqueValues" priority="693"/>
  </conditionalFormatting>
  <conditionalFormatting sqref="F559">
    <cfRule type="duplicateValues" dxfId="97" priority="694"/>
  </conditionalFormatting>
  <conditionalFormatting sqref="F561">
    <cfRule type="duplicateValues" dxfId="96" priority="695"/>
    <cfRule type="uniqueValues" dxfId="95" priority="696"/>
    <cfRule type="uniqueValues" priority="697"/>
  </conditionalFormatting>
  <conditionalFormatting sqref="F561">
    <cfRule type="duplicateValues" dxfId="94" priority="698"/>
  </conditionalFormatting>
  <conditionalFormatting sqref="F563">
    <cfRule type="duplicateValues" dxfId="93" priority="699"/>
    <cfRule type="uniqueValues" dxfId="92" priority="700"/>
    <cfRule type="uniqueValues" priority="701"/>
  </conditionalFormatting>
  <conditionalFormatting sqref="F563">
    <cfRule type="duplicateValues" dxfId="91" priority="702"/>
  </conditionalFormatting>
  <conditionalFormatting sqref="F565">
    <cfRule type="duplicateValues" dxfId="90" priority="703"/>
    <cfRule type="uniqueValues" dxfId="89" priority="704"/>
    <cfRule type="uniqueValues" priority="705"/>
  </conditionalFormatting>
  <conditionalFormatting sqref="F565">
    <cfRule type="duplicateValues" dxfId="88" priority="706"/>
  </conditionalFormatting>
  <conditionalFormatting sqref="F567">
    <cfRule type="duplicateValues" dxfId="87" priority="707"/>
    <cfRule type="uniqueValues" dxfId="86" priority="708"/>
    <cfRule type="uniqueValues" priority="709"/>
  </conditionalFormatting>
  <conditionalFormatting sqref="F567">
    <cfRule type="duplicateValues" dxfId="85" priority="710"/>
  </conditionalFormatting>
  <conditionalFormatting sqref="F569">
    <cfRule type="duplicateValues" dxfId="84" priority="711"/>
  </conditionalFormatting>
  <conditionalFormatting sqref="F571">
    <cfRule type="duplicateValues" dxfId="83" priority="712"/>
  </conditionalFormatting>
  <conditionalFormatting sqref="F593">
    <cfRule type="duplicateValues" dxfId="82" priority="713"/>
  </conditionalFormatting>
  <conditionalFormatting sqref="F595">
    <cfRule type="duplicateValues" dxfId="81" priority="714"/>
  </conditionalFormatting>
  <conditionalFormatting sqref="F599">
    <cfRule type="duplicateValues" dxfId="80" priority="715"/>
  </conditionalFormatting>
  <conditionalFormatting sqref="F601">
    <cfRule type="duplicateValues" dxfId="79" priority="716"/>
  </conditionalFormatting>
  <conditionalFormatting sqref="F603">
    <cfRule type="duplicateValues" dxfId="78" priority="717"/>
  </conditionalFormatting>
  <conditionalFormatting sqref="F605">
    <cfRule type="duplicateValues" dxfId="77" priority="718"/>
  </conditionalFormatting>
  <conditionalFormatting sqref="F607">
    <cfRule type="duplicateValues" dxfId="76" priority="719"/>
  </conditionalFormatting>
  <conditionalFormatting sqref="F609">
    <cfRule type="duplicateValues" dxfId="75" priority="720"/>
  </conditionalFormatting>
  <conditionalFormatting sqref="F611">
    <cfRule type="duplicateValues" dxfId="74" priority="721"/>
  </conditionalFormatting>
  <conditionalFormatting sqref="F613">
    <cfRule type="duplicateValues" dxfId="73" priority="722"/>
  </conditionalFormatting>
  <conditionalFormatting sqref="F627">
    <cfRule type="duplicateValues" dxfId="72" priority="723"/>
  </conditionalFormatting>
  <conditionalFormatting sqref="F629">
    <cfRule type="duplicateValues" dxfId="71" priority="724"/>
  </conditionalFormatting>
  <conditionalFormatting sqref="F631">
    <cfRule type="duplicateValues" dxfId="70" priority="725"/>
  </conditionalFormatting>
  <conditionalFormatting sqref="F633">
    <cfRule type="duplicateValues" dxfId="69" priority="726"/>
  </conditionalFormatting>
  <conditionalFormatting sqref="F635">
    <cfRule type="duplicateValues" dxfId="68" priority="727"/>
  </conditionalFormatting>
  <conditionalFormatting sqref="F637">
    <cfRule type="duplicateValues" dxfId="67" priority="728"/>
  </conditionalFormatting>
  <conditionalFormatting sqref="F639">
    <cfRule type="duplicateValues" dxfId="66" priority="729"/>
  </conditionalFormatting>
  <conditionalFormatting sqref="F641">
    <cfRule type="duplicateValues" dxfId="65" priority="730"/>
  </conditionalFormatting>
  <conditionalFormatting sqref="F643">
    <cfRule type="duplicateValues" dxfId="64" priority="731"/>
  </conditionalFormatting>
  <conditionalFormatting sqref="F653">
    <cfRule type="duplicateValues" dxfId="63" priority="732"/>
  </conditionalFormatting>
  <conditionalFormatting sqref="F655">
    <cfRule type="duplicateValues" dxfId="62" priority="733"/>
  </conditionalFormatting>
  <conditionalFormatting sqref="F657">
    <cfRule type="duplicateValues" dxfId="61" priority="734"/>
  </conditionalFormatting>
  <conditionalFormatting sqref="F659">
    <cfRule type="duplicateValues" dxfId="60" priority="735"/>
  </conditionalFormatting>
  <conditionalFormatting sqref="F661">
    <cfRule type="duplicateValues" dxfId="59" priority="736"/>
  </conditionalFormatting>
  <conditionalFormatting sqref="F663">
    <cfRule type="duplicateValues" dxfId="58" priority="737"/>
  </conditionalFormatting>
  <conditionalFormatting sqref="F667">
    <cfRule type="duplicateValues" dxfId="57" priority="738"/>
  </conditionalFormatting>
  <conditionalFormatting sqref="F675">
    <cfRule type="duplicateValues" dxfId="56" priority="739"/>
  </conditionalFormatting>
  <conditionalFormatting sqref="F677">
    <cfRule type="duplicateValues" dxfId="55" priority="740"/>
  </conditionalFormatting>
  <conditionalFormatting sqref="F679">
    <cfRule type="duplicateValues" dxfId="54" priority="741"/>
  </conditionalFormatting>
  <conditionalFormatting sqref="F681">
    <cfRule type="duplicateValues" dxfId="53" priority="742"/>
  </conditionalFormatting>
  <conditionalFormatting sqref="F683">
    <cfRule type="duplicateValues" dxfId="52" priority="743"/>
  </conditionalFormatting>
  <conditionalFormatting sqref="F697">
    <cfRule type="duplicateValues" dxfId="51" priority="744"/>
  </conditionalFormatting>
  <conditionalFormatting sqref="F699">
    <cfRule type="duplicateValues" dxfId="50" priority="745"/>
  </conditionalFormatting>
  <conditionalFormatting sqref="F701">
    <cfRule type="duplicateValues" dxfId="49" priority="746"/>
  </conditionalFormatting>
  <conditionalFormatting sqref="F705">
    <cfRule type="duplicateValues" dxfId="48" priority="747"/>
  </conditionalFormatting>
  <conditionalFormatting sqref="F707">
    <cfRule type="duplicateValues" dxfId="47" priority="748"/>
  </conditionalFormatting>
  <conditionalFormatting sqref="F719">
    <cfRule type="duplicateValues" dxfId="46" priority="749"/>
  </conditionalFormatting>
  <conditionalFormatting sqref="F721">
    <cfRule type="duplicateValues" dxfId="45" priority="750"/>
  </conditionalFormatting>
  <conditionalFormatting sqref="F723">
    <cfRule type="duplicateValues" dxfId="44" priority="751"/>
  </conditionalFormatting>
  <conditionalFormatting sqref="F725">
    <cfRule type="duplicateValues" dxfId="43" priority="752"/>
  </conditionalFormatting>
  <conditionalFormatting sqref="F727">
    <cfRule type="duplicateValues" dxfId="42" priority="753"/>
  </conditionalFormatting>
  <conditionalFormatting sqref="F729">
    <cfRule type="duplicateValues" dxfId="41" priority="754"/>
  </conditionalFormatting>
  <conditionalFormatting sqref="F731">
    <cfRule type="duplicateValues" dxfId="40" priority="755"/>
  </conditionalFormatting>
  <conditionalFormatting sqref="F733">
    <cfRule type="duplicateValues" dxfId="39" priority="756"/>
  </conditionalFormatting>
  <conditionalFormatting sqref="F735">
    <cfRule type="duplicateValues" dxfId="38" priority="757"/>
  </conditionalFormatting>
  <conditionalFormatting sqref="F737">
    <cfRule type="duplicateValues" dxfId="37" priority="758"/>
  </conditionalFormatting>
  <conditionalFormatting sqref="F739">
    <cfRule type="duplicateValues" dxfId="36" priority="759"/>
  </conditionalFormatting>
  <conditionalFormatting sqref="F741">
    <cfRule type="duplicateValues" dxfId="35" priority="760"/>
  </conditionalFormatting>
  <conditionalFormatting sqref="F743">
    <cfRule type="duplicateValues" dxfId="34" priority="761"/>
  </conditionalFormatting>
  <conditionalFormatting sqref="F745">
    <cfRule type="duplicateValues" dxfId="33" priority="762"/>
  </conditionalFormatting>
  <conditionalFormatting sqref="F747">
    <cfRule type="duplicateValues" dxfId="32" priority="763"/>
  </conditionalFormatting>
  <conditionalFormatting sqref="F749">
    <cfRule type="duplicateValues" dxfId="31" priority="764"/>
  </conditionalFormatting>
  <conditionalFormatting sqref="F751">
    <cfRule type="duplicateValues" dxfId="30" priority="765"/>
  </conditionalFormatting>
  <conditionalFormatting sqref="F753">
    <cfRule type="duplicateValues" dxfId="29" priority="766"/>
  </conditionalFormatting>
  <conditionalFormatting sqref="F755">
    <cfRule type="duplicateValues" dxfId="28" priority="767"/>
  </conditionalFormatting>
  <conditionalFormatting sqref="F757">
    <cfRule type="duplicateValues" dxfId="27" priority="768"/>
  </conditionalFormatting>
  <conditionalFormatting sqref="F759">
    <cfRule type="duplicateValues" dxfId="26" priority="769"/>
  </conditionalFormatting>
  <conditionalFormatting sqref="F763">
    <cfRule type="duplicateValues" dxfId="25" priority="770"/>
  </conditionalFormatting>
  <conditionalFormatting sqref="F765">
    <cfRule type="duplicateValues" dxfId="24" priority="771"/>
  </conditionalFormatting>
  <conditionalFormatting sqref="F793">
    <cfRule type="duplicateValues" dxfId="23" priority="772"/>
  </conditionalFormatting>
  <conditionalFormatting sqref="F797">
    <cfRule type="duplicateValues" dxfId="22" priority="773"/>
  </conditionalFormatting>
  <conditionalFormatting sqref="F799">
    <cfRule type="duplicateValues" dxfId="21" priority="774"/>
  </conditionalFormatting>
  <conditionalFormatting sqref="F803">
    <cfRule type="duplicateValues" dxfId="20" priority="775"/>
  </conditionalFormatting>
  <conditionalFormatting sqref="F805">
    <cfRule type="duplicateValues" dxfId="19" priority="776"/>
  </conditionalFormatting>
  <conditionalFormatting sqref="F807">
    <cfRule type="duplicateValues" dxfId="18" priority="777"/>
  </conditionalFormatting>
  <conditionalFormatting sqref="F809">
    <cfRule type="duplicateValues" dxfId="17" priority="778"/>
  </conditionalFormatting>
  <conditionalFormatting sqref="F811">
    <cfRule type="duplicateValues" dxfId="16" priority="779"/>
  </conditionalFormatting>
  <conditionalFormatting sqref="F813">
    <cfRule type="duplicateValues" dxfId="15" priority="780"/>
  </conditionalFormatting>
  <conditionalFormatting sqref="F815">
    <cfRule type="duplicateValues" dxfId="14" priority="781"/>
  </conditionalFormatting>
  <conditionalFormatting sqref="F817">
    <cfRule type="duplicateValues" dxfId="13" priority="782"/>
  </conditionalFormatting>
  <conditionalFormatting sqref="F819:F821">
    <cfRule type="duplicateValues" dxfId="12" priority="783"/>
  </conditionalFormatting>
  <conditionalFormatting sqref="F823">
    <cfRule type="duplicateValues" dxfId="11" priority="784"/>
  </conditionalFormatting>
  <conditionalFormatting sqref="F825">
    <cfRule type="duplicateValues" dxfId="10" priority="785"/>
  </conditionalFormatting>
  <conditionalFormatting sqref="F829">
    <cfRule type="duplicateValues" dxfId="9" priority="786"/>
  </conditionalFormatting>
  <conditionalFormatting sqref="F833">
    <cfRule type="duplicateValues" dxfId="8" priority="787"/>
  </conditionalFormatting>
  <conditionalFormatting sqref="F837">
    <cfRule type="duplicateValues" dxfId="7" priority="788"/>
  </conditionalFormatting>
  <conditionalFormatting sqref="F841">
    <cfRule type="duplicateValues" dxfId="6" priority="789"/>
  </conditionalFormatting>
  <conditionalFormatting sqref="F843">
    <cfRule type="duplicateValues" dxfId="5" priority="790"/>
  </conditionalFormatting>
  <conditionalFormatting sqref="F847">
    <cfRule type="duplicateValues" dxfId="4" priority="791"/>
  </conditionalFormatting>
  <conditionalFormatting sqref="F849">
    <cfRule type="duplicateValues" dxfId="3" priority="792"/>
  </conditionalFormatting>
  <conditionalFormatting sqref="F851">
    <cfRule type="duplicateValues" dxfId="2" priority="793"/>
  </conditionalFormatting>
  <conditionalFormatting sqref="F855">
    <cfRule type="duplicateValues" dxfId="1" priority="794"/>
  </conditionalFormatting>
  <conditionalFormatting sqref="F853">
    <cfRule type="duplicateValues" dxfId="0" priority="795"/>
  </conditionalFormatting>
  <dataValidations count="171">
    <dataValidation type="custom" allowBlank="1" showInputMessage="1" showErrorMessage="1" errorTitle="Duplicate Entry" error="dulpicate value" sqref="F49" xr:uid="{00000000-0002-0000-0100-000000000000}">
      <formula1>COUNTIF($F50:F989, F50)=1</formula1>
    </dataValidation>
    <dataValidation type="custom" allowBlank="1" showInputMessage="1" showErrorMessage="1" errorTitle="Duplicate Entry" error="dulpicate value" sqref="F47" xr:uid="{00000000-0002-0000-0100-000001000000}">
      <formula1>COUNTIF($F48:F988, F48)=1</formula1>
    </dataValidation>
    <dataValidation type="custom" allowBlank="1" showInputMessage="1" showErrorMessage="1" errorTitle="Duplicate Entry" error="dulpicate value" sqref="F45" xr:uid="{00000000-0002-0000-0100-000002000000}">
      <formula1>COUNTIF($F46:F987, F46)=1</formula1>
    </dataValidation>
    <dataValidation type="custom" allowBlank="1" showInputMessage="1" showErrorMessage="1" errorTitle="Duplicate Entry" error="dulpicate value" sqref="F43" xr:uid="{00000000-0002-0000-0100-000003000000}">
      <formula1>COUNTIF($F44:F986, F44)=1</formula1>
    </dataValidation>
    <dataValidation type="custom" allowBlank="1" showInputMessage="1" showErrorMessage="1" errorTitle="Duplicate Entry" error="dulpicate value" sqref="F41" xr:uid="{00000000-0002-0000-0100-000004000000}">
      <formula1>COUNTIF($F42:F985, F42)=1</formula1>
    </dataValidation>
    <dataValidation type="custom" allowBlank="1" showInputMessage="1" showErrorMessage="1" errorTitle="Duplicate Entry" error="dulpicate value" sqref="F39" xr:uid="{00000000-0002-0000-0100-000005000000}">
      <formula1>COUNTIF($F40:F984, F40)=1</formula1>
    </dataValidation>
    <dataValidation type="custom" allowBlank="1" showInputMessage="1" showErrorMessage="1" errorTitle="Duplicate Entry" error="dulpicate value" sqref="F37" xr:uid="{00000000-0002-0000-0100-000006000000}">
      <formula1>COUNTIF($F38:F983, F38)=1</formula1>
    </dataValidation>
    <dataValidation type="custom" allowBlank="1" showInputMessage="1" showErrorMessage="1" errorTitle="Duplicate Entry" error="dulpicate value" sqref="F35" xr:uid="{00000000-0002-0000-0100-000007000000}">
      <formula1>COUNTIF($F36:F982, F36)=1</formula1>
    </dataValidation>
    <dataValidation type="custom" allowBlank="1" showInputMessage="1" showErrorMessage="1" errorTitle="Duplicate Entry" error="dulpicate value" sqref="F33" xr:uid="{00000000-0002-0000-0100-000008000000}">
      <formula1>COUNTIF($F34:F981, F34)=1</formula1>
    </dataValidation>
    <dataValidation type="custom" allowBlank="1" showInputMessage="1" showErrorMessage="1" errorTitle="Duplicate Entry" error="dulpicate value" sqref="F31" xr:uid="{00000000-0002-0000-0100-000009000000}">
      <formula1>COUNTIF($F32:F980, F32)=1</formula1>
    </dataValidation>
    <dataValidation type="custom" allowBlank="1" showInputMessage="1" showErrorMessage="1" errorTitle="Duplicate Entry" error="dulpicate value" sqref="F29" xr:uid="{00000000-0002-0000-0100-00000A000000}">
      <formula1>COUNTIF($F30:F979, F30)=1</formula1>
    </dataValidation>
    <dataValidation type="custom" allowBlank="1" showInputMessage="1" showErrorMessage="1" errorTitle="Duplicate Entry" error="dulpicate value" sqref="F27" xr:uid="{00000000-0002-0000-0100-00000B000000}">
      <formula1>COUNTIF($F28:F978, F28)=1</formula1>
    </dataValidation>
    <dataValidation type="custom" allowBlank="1" showInputMessage="1" showErrorMessage="1" errorTitle="Duplicate Entry" error="dulpicate value" sqref="F25" xr:uid="{00000000-0002-0000-0100-00000C000000}">
      <formula1>COUNTIF($F26:F977, F26)=1</formula1>
    </dataValidation>
    <dataValidation type="custom" allowBlank="1" showInputMessage="1" showErrorMessage="1" errorTitle="Duplicate Entry" error="dulpicate value" sqref="F23" xr:uid="{00000000-0002-0000-0100-00000D000000}">
      <formula1>COUNTIF($F24:F976, F24)=1</formula1>
    </dataValidation>
    <dataValidation type="custom" allowBlank="1" showInputMessage="1" showErrorMessage="1" errorTitle="Duplicate Entry" error="dulpicate value" sqref="F21" xr:uid="{00000000-0002-0000-0100-00000E000000}">
      <formula1>COUNTIF($F22:F975, F22)=1</formula1>
    </dataValidation>
    <dataValidation type="custom" allowBlank="1" showInputMessage="1" showErrorMessage="1" errorTitle="Duplicate Entry" error="dulpicate value" sqref="F19" xr:uid="{00000000-0002-0000-0100-00000F000000}">
      <formula1>COUNTIF($F20:F974, F20)=1</formula1>
    </dataValidation>
    <dataValidation type="custom" allowBlank="1" showInputMessage="1" showErrorMessage="1" errorTitle="Duplicate Entry" error="dulpicate value" sqref="F17" xr:uid="{00000000-0002-0000-0100-000010000000}">
      <formula1>COUNTIF($F18:F973, F18)=1</formula1>
    </dataValidation>
    <dataValidation type="custom" allowBlank="1" showInputMessage="1" showErrorMessage="1" errorTitle="Duplicate Entry" error="dulpicate value" sqref="F15" xr:uid="{00000000-0002-0000-0100-000011000000}">
      <formula1>COUNTIF($F16:F972, F16)=1</formula1>
    </dataValidation>
    <dataValidation type="custom" allowBlank="1" showInputMessage="1" showErrorMessage="1" errorTitle="Duplicate Entry" error="dulpicate value" sqref="F9" xr:uid="{00000000-0002-0000-0100-000012000000}">
      <formula1>COUNTIF($F10:F969, F10)=1</formula1>
    </dataValidation>
    <dataValidation type="custom" allowBlank="1" showInputMessage="1" showErrorMessage="1" errorTitle="Duplicate Entry" error="dulpicate value" sqref="F7" xr:uid="{00000000-0002-0000-0100-000013000000}">
      <formula1>COUNTIF($F8:F968, F8)=1</formula1>
    </dataValidation>
    <dataValidation type="custom" allowBlank="1" showInputMessage="1" showErrorMessage="1" errorTitle="Duplicate Entry" error="dulpicate value" sqref="F5" xr:uid="{00000000-0002-0000-0100-000014000000}">
      <formula1>COUNTIF($F6:F967, F6)=1</formula1>
    </dataValidation>
    <dataValidation type="custom" allowBlank="1" showInputMessage="1" showErrorMessage="1" errorTitle="Duplicate Entry" error="dulpicate value" sqref="F3" xr:uid="{00000000-0002-0000-0100-000015000000}">
      <formula1>COUNTIF($F4:F966, F4)=1</formula1>
    </dataValidation>
    <dataValidation type="custom" allowBlank="1" showInputMessage="1" showErrorMessage="1" errorTitle="Duplicate Entry" error="dulpicate value" sqref="F210:F211" xr:uid="{00000000-0002-0000-0100-000016000000}">
      <formula1>COUNTIF($F211:F1066, F211)=1</formula1>
    </dataValidation>
    <dataValidation type="custom" allowBlank="1" showInputMessage="1" showErrorMessage="1" errorTitle="Duplicate Entry" error="dulpicate value" sqref="F178:F179" xr:uid="{00000000-0002-0000-0100-000017000000}">
      <formula1>COUNTIF($F179:F1052, F179)=1</formula1>
    </dataValidation>
    <dataValidation type="custom" allowBlank="1" showInputMessage="1" showErrorMessage="1" errorTitle="Duplicate Entry" error="dulpicate value" sqref="F567" xr:uid="{00000000-0002-0000-0100-000018000000}">
      <formula1>COUNTIF($F568:F1245, F568)=1</formula1>
    </dataValidation>
    <dataValidation type="custom" allowBlank="1" showInputMessage="1" showErrorMessage="1" errorTitle="Duplicate Entry" error="dulpicate value" sqref="F565" xr:uid="{00000000-0002-0000-0100-000019000000}">
      <formula1>COUNTIF($F566:F1244, F566)=1</formula1>
    </dataValidation>
    <dataValidation type="custom" allowBlank="1" showInputMessage="1" showErrorMessage="1" errorTitle="Duplicate Entry" error="dulpicate value" sqref="F563" xr:uid="{00000000-0002-0000-0100-00001A000000}">
      <formula1>COUNTIF($F564:F1243, F564)=1</formula1>
    </dataValidation>
    <dataValidation type="custom" allowBlank="1" showInputMessage="1" showErrorMessage="1" errorTitle="Duplicate Entry" error="dulpicate value" sqref="F561" xr:uid="{00000000-0002-0000-0100-00001B000000}">
      <formula1>COUNTIF($F562:F1242, F562)=1</formula1>
    </dataValidation>
    <dataValidation type="custom" allowBlank="1" showInputMessage="1" showErrorMessage="1" errorTitle="Duplicate Entry" error="dulpicate value" sqref="F559" xr:uid="{00000000-0002-0000-0100-00001C000000}">
      <formula1>COUNTIF($F560:F1241, F560)=1</formula1>
    </dataValidation>
    <dataValidation type="custom" allowBlank="1" showInputMessage="1" showErrorMessage="1" errorTitle="Duplicate Entry" error="dulpicate value" sqref="F537" xr:uid="{00000000-0002-0000-0100-00001D000000}">
      <formula1>COUNTIF($F538:F1230, F538)=1</formula1>
    </dataValidation>
    <dataValidation type="custom" allowBlank="1" showInputMessage="1" showErrorMessage="1" errorTitle="Duplicate Entry" error="dulpicate value" sqref="F535" xr:uid="{00000000-0002-0000-0100-00001E000000}">
      <formula1>COUNTIF($F536:F1229, F536)=1</formula1>
    </dataValidation>
    <dataValidation type="custom" allowBlank="1" showInputMessage="1" showErrorMessage="1" errorTitle="Duplicate Entry" error="dulpicate value" sqref="F533" xr:uid="{00000000-0002-0000-0100-00001F000000}">
      <formula1>COUNTIF($F534:F1228, F534)=1</formula1>
    </dataValidation>
    <dataValidation type="custom" allowBlank="1" showInputMessage="1" showErrorMessage="1" errorTitle="Duplicate Entry" error="dulpicate value" sqref="F531" xr:uid="{00000000-0002-0000-0100-000020000000}">
      <formula1>COUNTIF($F532:F1227, F532)=1</formula1>
    </dataValidation>
    <dataValidation type="custom" allowBlank="1" showInputMessage="1" showErrorMessage="1" errorTitle="Duplicate Entry" error="dulpicate value" sqref="F529" xr:uid="{00000000-0002-0000-0100-000021000000}">
      <formula1>COUNTIF($F530:F1226, F530)=1</formula1>
    </dataValidation>
    <dataValidation type="custom" allowBlank="1" showInputMessage="1" showErrorMessage="1" errorTitle="Duplicate Entry" error="dulpicate value" sqref="F527" xr:uid="{00000000-0002-0000-0100-000022000000}">
      <formula1>COUNTIF($F528:F1225, F528)=1</formula1>
    </dataValidation>
    <dataValidation type="custom" allowBlank="1" showInputMessage="1" showErrorMessage="1" errorTitle="Duplicate Entry" error="dulpicate value" sqref="F525" xr:uid="{00000000-0002-0000-0100-000023000000}">
      <formula1>COUNTIF($F526:F1224, F526)=1</formula1>
    </dataValidation>
    <dataValidation type="custom" allowBlank="1" showInputMessage="1" showErrorMessage="1" errorTitle="Duplicate Entry" error="dulpicate value" sqref="F523" xr:uid="{00000000-0002-0000-0100-000024000000}">
      <formula1>COUNTIF($F524:F1223, F524)=1</formula1>
    </dataValidation>
    <dataValidation type="custom" allowBlank="1" showInputMessage="1" showErrorMessage="1" errorTitle="Duplicate Entry" error="dulpicate value" sqref="F521" xr:uid="{00000000-0002-0000-0100-000025000000}">
      <formula1>COUNTIF($F522:F1222, F522)=1</formula1>
    </dataValidation>
    <dataValidation type="custom" allowBlank="1" showInputMessage="1" showErrorMessage="1" errorTitle="Duplicate Entry" error="dulpicate value" sqref="F519" xr:uid="{00000000-0002-0000-0100-000026000000}">
      <formula1>COUNTIF($F520:F1221, F520)=1</formula1>
    </dataValidation>
    <dataValidation type="custom" allowBlank="1" showInputMessage="1" showErrorMessage="1" errorTitle="Duplicate Entry" error="dulpicate value" sqref="F517" xr:uid="{00000000-0002-0000-0100-000027000000}">
      <formula1>COUNTIF($F518:F1220, F518)=1</formula1>
    </dataValidation>
    <dataValidation type="custom" allowBlank="1" showInputMessage="1" showErrorMessage="1" errorTitle="Duplicate Entry" error="dulpicate value" sqref="F515" xr:uid="{00000000-0002-0000-0100-000028000000}">
      <formula1>COUNTIF($F516:F1219, F516)=1</formula1>
    </dataValidation>
    <dataValidation type="custom" allowBlank="1" showInputMessage="1" showErrorMessage="1" errorTitle="Duplicate Entry" error="dulpicate value" sqref="F513" xr:uid="{00000000-0002-0000-0100-000029000000}">
      <formula1>COUNTIF($F514:F1218, F514)=1</formula1>
    </dataValidation>
    <dataValidation type="custom" allowBlank="1" showInputMessage="1" showErrorMessage="1" errorTitle="Duplicate Entry" error="dulpicate value" sqref="F511" xr:uid="{00000000-0002-0000-0100-00002A000000}">
      <formula1>COUNTIF($F512:F1217, F512)=1</formula1>
    </dataValidation>
    <dataValidation type="custom" allowBlank="1" showInputMessage="1" showErrorMessage="1" errorTitle="Duplicate Entry" error="dulpicate value" sqref="F509" xr:uid="{00000000-0002-0000-0100-00002B000000}">
      <formula1>COUNTIF($F510:F1216, F510)=1</formula1>
    </dataValidation>
    <dataValidation type="custom" allowBlank="1" showInputMessage="1" showErrorMessage="1" errorTitle="Duplicate Entry" error="dulpicate value" sqref="F507" xr:uid="{00000000-0002-0000-0100-00002C000000}">
      <formula1>COUNTIF($F508:F1215, F508)=1</formula1>
    </dataValidation>
    <dataValidation type="custom" allowBlank="1" showInputMessage="1" showErrorMessage="1" errorTitle="Duplicate Entry" error="dulpicate value" sqref="F505" xr:uid="{00000000-0002-0000-0100-00002D000000}">
      <formula1>COUNTIF($F506:F1214, F506)=1</formula1>
    </dataValidation>
    <dataValidation type="custom" allowBlank="1" showInputMessage="1" showErrorMessage="1" errorTitle="Duplicate Entry" error="dulpicate value" sqref="F503" xr:uid="{00000000-0002-0000-0100-00002E000000}">
      <formula1>COUNTIF($F504:F1213, F504)=1</formula1>
    </dataValidation>
    <dataValidation type="custom" allowBlank="1" showInputMessage="1" showErrorMessage="1" errorTitle="Duplicate Entry" error="dulpicate value" sqref="F491" xr:uid="{00000000-0002-0000-0100-00002F000000}">
      <formula1>COUNTIF($F492:F1207, F492)=1</formula1>
    </dataValidation>
    <dataValidation type="custom" allowBlank="1" showInputMessage="1" showErrorMessage="1" errorTitle="Duplicate Entry" error="dulpicate value" sqref="F489" xr:uid="{00000000-0002-0000-0100-000030000000}">
      <formula1>COUNTIF($F490:F1206, F490)=1</formula1>
    </dataValidation>
    <dataValidation type="custom" allowBlank="1" showInputMessage="1" showErrorMessage="1" errorTitle="Duplicate Entry" error="dulpicate value" sqref="F485" xr:uid="{00000000-0002-0000-0100-000031000000}">
      <formula1>COUNTIF($F486:F1204, F486)=1</formula1>
    </dataValidation>
    <dataValidation type="custom" allowBlank="1" showInputMessage="1" showErrorMessage="1" errorTitle="Duplicate Entry" error="dulpicate value" sqref="F483" xr:uid="{00000000-0002-0000-0100-000032000000}">
      <formula1>COUNTIF($F484:F1203, F484)=1</formula1>
    </dataValidation>
    <dataValidation type="custom" allowBlank="1" showInputMessage="1" showErrorMessage="1" errorTitle="Duplicate Entry" error="dulpicate value" sqref="F481" xr:uid="{00000000-0002-0000-0100-000033000000}">
      <formula1>COUNTIF($F482:F1202, F482)=1</formula1>
    </dataValidation>
    <dataValidation type="custom" allowBlank="1" showInputMessage="1" showErrorMessage="1" errorTitle="Duplicate Entry" error="dulpicate value" sqref="F479" xr:uid="{00000000-0002-0000-0100-000034000000}">
      <formula1>COUNTIF($F480:F1201, F480)=1</formula1>
    </dataValidation>
    <dataValidation type="custom" allowBlank="1" showInputMessage="1" showErrorMessage="1" errorTitle="Duplicate Entry" error="dulpicate value" sqref="F475" xr:uid="{00000000-0002-0000-0100-000035000000}">
      <formula1>COUNTIF($F476:F1199, F476)=1</formula1>
    </dataValidation>
    <dataValidation type="custom" allowBlank="1" showInputMessage="1" showErrorMessage="1" errorTitle="Duplicate Entry" error="dulpicate value" sqref="F471" xr:uid="{00000000-0002-0000-0100-000036000000}">
      <formula1>COUNTIF($F472:F1197, F472)=1</formula1>
    </dataValidation>
    <dataValidation type="custom" allowBlank="1" showInputMessage="1" showErrorMessage="1" errorTitle="Duplicate Entry" error="dulpicate value" sqref="F465" xr:uid="{00000000-0002-0000-0100-000037000000}">
      <formula1>COUNTIF($F466:F1194, F466)=1</formula1>
    </dataValidation>
    <dataValidation type="custom" allowBlank="1" showInputMessage="1" showErrorMessage="1" errorTitle="Duplicate Entry" error="dulpicate value" sqref="F463" xr:uid="{00000000-0002-0000-0100-000038000000}">
      <formula1>COUNTIF($F464:F1193, F464)=1</formula1>
    </dataValidation>
    <dataValidation type="custom" allowBlank="1" showInputMessage="1" showErrorMessage="1" errorTitle="Duplicate Entry" error="dulpicate value" sqref="F461" xr:uid="{00000000-0002-0000-0100-000039000000}">
      <formula1>COUNTIF($F462:F1192, F462)=1</formula1>
    </dataValidation>
    <dataValidation type="custom" allowBlank="1" showInputMessage="1" showErrorMessage="1" errorTitle="Duplicate Entry" error="dulpicate value" sqref="F437 F439" xr:uid="{00000000-0002-0000-0100-00003A000000}">
      <formula1>COUNTIF($F438:F1180, F438)=1</formula1>
    </dataValidation>
    <dataValidation type="custom" allowBlank="1" showInputMessage="1" showErrorMessage="1" errorTitle="Duplicate Entry" error="dulpicate value" sqref="F435" xr:uid="{00000000-0002-0000-0100-00003B000000}">
      <formula1>COUNTIF($F436:F1179, F436)=1</formula1>
    </dataValidation>
    <dataValidation type="custom" allowBlank="1" showInputMessage="1" showErrorMessage="1" errorTitle="Duplicate Entry" error="dulpicate value" sqref="F433" xr:uid="{00000000-0002-0000-0100-00003C000000}">
      <formula1>COUNTIF($F434:F1178, F434)=1</formula1>
    </dataValidation>
    <dataValidation type="custom" allowBlank="1" showInputMessage="1" showErrorMessage="1" errorTitle="Duplicate Entry" error="dulpicate value" sqref="F427 F429" xr:uid="{00000000-0002-0000-0100-00003D000000}">
      <formula1>COUNTIF($F428:F1175, F428)=1</formula1>
    </dataValidation>
    <dataValidation type="custom" allowBlank="1" showInputMessage="1" showErrorMessage="1" errorTitle="Duplicate Entry" error="dulpicate value" sqref="F423 F425" xr:uid="{00000000-0002-0000-0100-00003E000000}">
      <formula1>COUNTIF($F424:F1173, F424)=1</formula1>
    </dataValidation>
    <dataValidation type="custom" allowBlank="1" showInputMessage="1" showErrorMessage="1" errorTitle="Duplicate Entry" error="dulpicate value" sqref="F421" xr:uid="{00000000-0002-0000-0100-00003F000000}">
      <formula1>COUNTIF($F422:F1172, F422)=1</formula1>
    </dataValidation>
    <dataValidation type="custom" allowBlank="1" showInputMessage="1" showErrorMessage="1" errorTitle="Duplicate Entry" error="dulpicate value" sqref="F419" xr:uid="{00000000-0002-0000-0100-000040000000}">
      <formula1>COUNTIF($F420:F1171, F420)=1</formula1>
    </dataValidation>
    <dataValidation type="custom" allowBlank="1" showInputMessage="1" showErrorMessage="1" errorTitle="Duplicate Entry" error="dulpicate value" sqref="F417" xr:uid="{00000000-0002-0000-0100-000041000000}">
      <formula1>COUNTIF($F418:F1170, F418)=1</formula1>
    </dataValidation>
    <dataValidation type="custom" allowBlank="1" showInputMessage="1" showErrorMessage="1" errorTitle="Duplicate Entry" error="dulpicate value" sqref="F415" xr:uid="{00000000-0002-0000-0100-000042000000}">
      <formula1>COUNTIF($F416:F1169, F416)=1</formula1>
    </dataValidation>
    <dataValidation type="custom" allowBlank="1" showInputMessage="1" showErrorMessage="1" errorTitle="Duplicate Entry" error="dulpicate value" sqref="F413" xr:uid="{00000000-0002-0000-0100-000043000000}">
      <formula1>COUNTIF($F414:F1168, F414)=1</formula1>
    </dataValidation>
    <dataValidation type="custom" allowBlank="1" showInputMessage="1" showErrorMessage="1" errorTitle="Duplicate Entry" error="dulpicate value" sqref="F411" xr:uid="{00000000-0002-0000-0100-000044000000}">
      <formula1>COUNTIF($F412:F1167, F412)=1</formula1>
    </dataValidation>
    <dataValidation type="custom" allowBlank="1" showInputMessage="1" showErrorMessage="1" errorTitle="Duplicate Entry" error="dulpicate value" sqref="F409" xr:uid="{00000000-0002-0000-0100-000045000000}">
      <formula1>COUNTIF($F410:F1166, F410)=1</formula1>
    </dataValidation>
    <dataValidation type="custom" allowBlank="1" showInputMessage="1" showErrorMessage="1" errorTitle="Duplicate Entry" error="dulpicate value" sqref="F407" xr:uid="{00000000-0002-0000-0100-000046000000}">
      <formula1>COUNTIF($F408:F1165, F408)=1</formula1>
    </dataValidation>
    <dataValidation type="custom" allowBlank="1" showInputMessage="1" showErrorMessage="1" errorTitle="Duplicate Entry" error="dulpicate value" sqref="F405" xr:uid="{00000000-0002-0000-0100-000047000000}">
      <formula1>COUNTIF($F406:F1164, F406)=1</formula1>
    </dataValidation>
    <dataValidation type="custom" allowBlank="1" showInputMessage="1" showErrorMessage="1" errorTitle="Duplicate Entry" error="dulpicate value" sqref="F403" xr:uid="{00000000-0002-0000-0100-000048000000}">
      <formula1>COUNTIF($F404:F1163, F404)=1</formula1>
    </dataValidation>
    <dataValidation type="custom" allowBlank="1" showInputMessage="1" showErrorMessage="1" errorTitle="Duplicate Entry" error="dulpicate value" sqref="F401" xr:uid="{00000000-0002-0000-0100-000049000000}">
      <formula1>COUNTIF($F402:F1162, F402)=1</formula1>
    </dataValidation>
    <dataValidation type="custom" allowBlank="1" showInputMessage="1" showErrorMessage="1" errorTitle="Duplicate Entry" error="dulpicate value" sqref="F395" xr:uid="{00000000-0002-0000-0100-00004A000000}">
      <formula1>COUNTIF($F396:F1159, F396)=1</formula1>
    </dataValidation>
    <dataValidation type="custom" allowBlank="1" showInputMessage="1" showErrorMessage="1" errorTitle="Duplicate Entry" error="dulpicate value" sqref="F393" xr:uid="{00000000-0002-0000-0100-00004B000000}">
      <formula1>COUNTIF($F394:F1158, F394)=1</formula1>
    </dataValidation>
    <dataValidation type="custom" allowBlank="1" showInputMessage="1" showErrorMessage="1" errorTitle="Duplicate Entry" error="dulpicate value" sqref="F391" xr:uid="{00000000-0002-0000-0100-00004C000000}">
      <formula1>COUNTIF($F392:F1157, F392)=1</formula1>
    </dataValidation>
    <dataValidation type="custom" allowBlank="1" showInputMessage="1" showErrorMessage="1" errorTitle="Duplicate Entry" error="dulpicate value" sqref="F389" xr:uid="{00000000-0002-0000-0100-00004D000000}">
      <formula1>COUNTIF($F390:F1156, F390)=1</formula1>
    </dataValidation>
    <dataValidation type="custom" allowBlank="1" showInputMessage="1" showErrorMessage="1" errorTitle="Duplicate Entry" error="dulpicate value" sqref="F387" xr:uid="{00000000-0002-0000-0100-00004E000000}">
      <formula1>COUNTIF($F388:F1155, F388)=1</formula1>
    </dataValidation>
    <dataValidation type="custom" allowBlank="1" showInputMessage="1" showErrorMessage="1" errorTitle="Duplicate Entry" error="dulpicate value" sqref="F385" xr:uid="{00000000-0002-0000-0100-00004F000000}">
      <formula1>COUNTIF($F386:F1154, F386)=1</formula1>
    </dataValidation>
    <dataValidation type="custom" allowBlank="1" showInputMessage="1" showErrorMessage="1" errorTitle="Duplicate Entry" error="dulpicate value" sqref="F383" xr:uid="{00000000-0002-0000-0100-000050000000}">
      <formula1>COUNTIF($F384:F1153, F384)=1</formula1>
    </dataValidation>
    <dataValidation type="custom" allowBlank="1" showInputMessage="1" showErrorMessage="1" errorTitle="Duplicate Entry" error="dulpicate value" sqref="F381" xr:uid="{00000000-0002-0000-0100-000051000000}">
      <formula1>COUNTIF($F382:F1152, F382)=1</formula1>
    </dataValidation>
    <dataValidation type="custom" allowBlank="1" showInputMessage="1" showErrorMessage="1" errorTitle="Duplicate Entry" error="dulpicate value" sqref="F379" xr:uid="{00000000-0002-0000-0100-000052000000}">
      <formula1>COUNTIF($F380:F1151, F380)=1</formula1>
    </dataValidation>
    <dataValidation type="custom" allowBlank="1" showInputMessage="1" showErrorMessage="1" errorTitle="Duplicate Entry" error="dulpicate value" sqref="F377" xr:uid="{00000000-0002-0000-0100-000053000000}">
      <formula1>COUNTIF($F378:F1150, F378)=1</formula1>
    </dataValidation>
    <dataValidation type="custom" allowBlank="1" showInputMessage="1" showErrorMessage="1" errorTitle="Duplicate Entry" error="dulpicate value" sqref="F375" xr:uid="{00000000-0002-0000-0100-000054000000}">
      <formula1>COUNTIF($F376:F1149, F376)=1</formula1>
    </dataValidation>
    <dataValidation type="custom" allowBlank="1" showInputMessage="1" showErrorMessage="1" errorTitle="Duplicate Entry" error="dulpicate value" sqref="F369" xr:uid="{00000000-0002-0000-0100-000055000000}">
      <formula1>COUNTIF($F370:F1146, F370)=1</formula1>
    </dataValidation>
    <dataValidation type="custom" allowBlank="1" showInputMessage="1" showErrorMessage="1" errorTitle="Duplicate Entry" error="dulpicate value" sqref="F367" xr:uid="{00000000-0002-0000-0100-000056000000}">
      <formula1>COUNTIF($F368:F1145, F368)=1</formula1>
    </dataValidation>
    <dataValidation type="custom" allowBlank="1" showInputMessage="1" showErrorMessage="1" errorTitle="Duplicate Entry" error="dulpicate value" sqref="F365" xr:uid="{00000000-0002-0000-0100-000057000000}">
      <formula1>COUNTIF($F366:F1144, F366)=1</formula1>
    </dataValidation>
    <dataValidation type="custom" allowBlank="1" showInputMessage="1" showErrorMessage="1" errorTitle="Duplicate Entry" error="dulpicate value" sqref="F361" xr:uid="{00000000-0002-0000-0100-000058000000}">
      <formula1>COUNTIF($F362:F1142, F362)=1</formula1>
    </dataValidation>
    <dataValidation type="custom" allowBlank="1" showInputMessage="1" showErrorMessage="1" errorTitle="Duplicate Entry" error="dulpicate value" sqref="F359" xr:uid="{00000000-0002-0000-0100-000059000000}">
      <formula1>COUNTIF($F360:F1141, F360)=1</formula1>
    </dataValidation>
    <dataValidation type="custom" allowBlank="1" showInputMessage="1" showErrorMessage="1" errorTitle="Duplicate Entry" error="dulpicate value" sqref="F357" xr:uid="{00000000-0002-0000-0100-00005A000000}">
      <formula1>COUNTIF($F358:F1140, F358)=1</formula1>
    </dataValidation>
    <dataValidation type="custom" allowBlank="1" showInputMessage="1" showErrorMessage="1" errorTitle="Duplicate Entry" error="dulpicate value" sqref="F337" xr:uid="{00000000-0002-0000-0100-00005B000000}">
      <formula1>COUNTIF($F338:F1130, F338)=1</formula1>
    </dataValidation>
    <dataValidation type="custom" allowBlank="1" showInputMessage="1" showErrorMessage="1" errorTitle="Duplicate Entry" error="dulpicate value" sqref="F333" xr:uid="{00000000-0002-0000-0100-00005C000000}">
      <formula1>COUNTIF($F334:F1128, F334)=1</formula1>
    </dataValidation>
    <dataValidation type="custom" allowBlank="1" showInputMessage="1" showErrorMessage="1" errorTitle="Duplicate Entry" error="dulpicate value" sqref="F331" xr:uid="{00000000-0002-0000-0100-00005D000000}">
      <formula1>COUNTIF($F332:F1127, F332)=1</formula1>
    </dataValidation>
    <dataValidation type="custom" allowBlank="1" showInputMessage="1" showErrorMessage="1" errorTitle="Duplicate Entry" error="dulpicate value" sqref="F327" xr:uid="{00000000-0002-0000-0100-00005E000000}">
      <formula1>COUNTIF($F328:F1125, F328)=1</formula1>
    </dataValidation>
    <dataValidation type="custom" allowBlank="1" showInputMessage="1" showErrorMessage="1" errorTitle="Duplicate Entry" error="dulpicate value" sqref="F325" xr:uid="{00000000-0002-0000-0100-00005F000000}">
      <formula1>COUNTIF($F326:F1124, F326)=1</formula1>
    </dataValidation>
    <dataValidation type="custom" allowBlank="1" showInputMessage="1" showErrorMessage="1" errorTitle="Duplicate Entry" error="dulpicate value" sqref="F299" xr:uid="{00000000-0002-0000-0100-000060000000}">
      <formula1>COUNTIF($F300:F1111, F300)=1</formula1>
    </dataValidation>
    <dataValidation type="custom" allowBlank="1" showInputMessage="1" showErrorMessage="1" errorTitle="Duplicate Entry" error="dulpicate value" sqref="F297" xr:uid="{00000000-0002-0000-0100-000061000000}">
      <formula1>COUNTIF($F298:F1110, F298)=1</formula1>
    </dataValidation>
    <dataValidation type="custom" allowBlank="1" showInputMessage="1" showErrorMessage="1" errorTitle="Duplicate Entry" error="dulpicate value" sqref="F295" xr:uid="{00000000-0002-0000-0100-000062000000}">
      <formula1>COUNTIF($F296:F1109, F296)=1</formula1>
    </dataValidation>
    <dataValidation type="custom" allowBlank="1" showInputMessage="1" showErrorMessage="1" errorTitle="Duplicate Entry" error="dulpicate value" sqref="F293" xr:uid="{00000000-0002-0000-0100-000063000000}">
      <formula1>COUNTIF($F294:F1108, F294)=1</formula1>
    </dataValidation>
    <dataValidation type="custom" allowBlank="1" showInputMessage="1" showErrorMessage="1" errorTitle="Duplicate Entry" error="dulpicate value" sqref="F291" xr:uid="{00000000-0002-0000-0100-000064000000}">
      <formula1>COUNTIF($F292:F1107, F292)=1</formula1>
    </dataValidation>
    <dataValidation type="custom" allowBlank="1" showInputMessage="1" showErrorMessage="1" errorTitle="Duplicate Entry" error="dulpicate value" sqref="F289" xr:uid="{00000000-0002-0000-0100-000065000000}">
      <formula1>COUNTIF($F290:F1106, F290)=1</formula1>
    </dataValidation>
    <dataValidation type="custom" allowBlank="1" showInputMessage="1" showErrorMessage="1" errorTitle="Duplicate Entry" error="dulpicate value" sqref="F287" xr:uid="{00000000-0002-0000-0100-000066000000}">
      <formula1>COUNTIF($F288:F1105, F288)=1</formula1>
    </dataValidation>
    <dataValidation type="custom" allowBlank="1" showInputMessage="1" showErrorMessage="1" errorTitle="Duplicate Entry" error="dulpicate value" sqref="F255" xr:uid="{00000000-0002-0000-0100-000067000000}">
      <formula1>COUNTIF($F256:F1089, F256)=1</formula1>
    </dataValidation>
    <dataValidation type="custom" allowBlank="1" showInputMessage="1" showErrorMessage="1" errorTitle="Duplicate Entry" error="dulpicate value" sqref="F253" xr:uid="{00000000-0002-0000-0100-000068000000}">
      <formula1>COUNTIF($F254:F1088, F254)=1</formula1>
    </dataValidation>
    <dataValidation type="custom" allowBlank="1" showInputMessage="1" showErrorMessage="1" errorTitle="Duplicate Entry" error="dulpicate value" sqref="F251" xr:uid="{00000000-0002-0000-0100-000069000000}">
      <formula1>COUNTIF($F252:F1087, F252)=1</formula1>
    </dataValidation>
    <dataValidation type="custom" allowBlank="1" showInputMessage="1" showErrorMessage="1" errorTitle="Duplicate Entry" error="dulpicate value" sqref="F249" xr:uid="{00000000-0002-0000-0100-00006A000000}">
      <formula1>COUNTIF($F250:F1086, F250)=1</formula1>
    </dataValidation>
    <dataValidation type="custom" allowBlank="1" showInputMessage="1" showErrorMessage="1" errorTitle="Duplicate Entry" error="dulpicate value" sqref="F247" xr:uid="{00000000-0002-0000-0100-00006B000000}">
      <formula1>COUNTIF($F248:F1085, F248)=1</formula1>
    </dataValidation>
    <dataValidation type="custom" allowBlank="1" showInputMessage="1" showErrorMessage="1" errorTitle="Duplicate Entry" error="dulpicate value" sqref="F245" xr:uid="{00000000-0002-0000-0100-00006C000000}">
      <formula1>COUNTIF($F246:F1084, F246)=1</formula1>
    </dataValidation>
    <dataValidation type="custom" allowBlank="1" showInputMessage="1" showErrorMessage="1" errorTitle="Duplicate Entry" error="dulpicate value" sqref="F243" xr:uid="{00000000-0002-0000-0100-00006D000000}">
      <formula1>COUNTIF($F244:F1083, F244)=1</formula1>
    </dataValidation>
    <dataValidation type="custom" allowBlank="1" showInputMessage="1" showErrorMessage="1" errorTitle="Duplicate Entry" error="dulpicate value" sqref="F241" xr:uid="{00000000-0002-0000-0100-00006E000000}">
      <formula1>COUNTIF($F242:F1082, F242)=1</formula1>
    </dataValidation>
    <dataValidation type="custom" allowBlank="1" showInputMessage="1" showErrorMessage="1" errorTitle="Duplicate Entry" error="dulpicate value" sqref="F239" xr:uid="{00000000-0002-0000-0100-00006F000000}">
      <formula1>COUNTIF($F240:F1081, F240)=1</formula1>
    </dataValidation>
    <dataValidation type="custom" allowBlank="1" showInputMessage="1" showErrorMessage="1" errorTitle="Duplicate Entry" error="dulpicate value" sqref="F237 F235" xr:uid="{00000000-0002-0000-0100-000070000000}">
      <formula1>COUNTIF($F236:F1078, F236)=1</formula1>
    </dataValidation>
    <dataValidation type="custom" allowBlank="1" showInputMessage="1" showErrorMessage="1" errorTitle="Duplicate Entry" error="dulpicate value" sqref="F233" xr:uid="{00000000-0002-0000-0100-000071000000}">
      <formula1>COUNTIF($F234:F1078, F234)=1</formula1>
    </dataValidation>
    <dataValidation type="custom" allowBlank="1" showInputMessage="1" showErrorMessage="1" errorTitle="Duplicate Entry" error="dulpicate value" sqref="F231" xr:uid="{00000000-0002-0000-0100-000072000000}">
      <formula1>COUNTIF($F232:F1077, F232)=1</formula1>
    </dataValidation>
    <dataValidation type="custom" allowBlank="1" showInputMessage="1" showErrorMessage="1" errorTitle="Duplicate Entry" error="dulpicate value" sqref="F229" xr:uid="{00000000-0002-0000-0100-000073000000}">
      <formula1>COUNTIF($F230:F1076, F230)=1</formula1>
    </dataValidation>
    <dataValidation type="custom" allowBlank="1" showInputMessage="1" showErrorMessage="1" errorTitle="Duplicate Entry" error="dulpicate value" sqref="F227" xr:uid="{00000000-0002-0000-0100-000074000000}">
      <formula1>COUNTIF($F228:F1075, F228)=1</formula1>
    </dataValidation>
    <dataValidation type="custom" allowBlank="1" showInputMessage="1" showErrorMessage="1" errorTitle="Duplicate Entry" error="dulpicate value" sqref="F225" xr:uid="{00000000-0002-0000-0100-000075000000}">
      <formula1>COUNTIF($F226:F1074, F226)=1</formula1>
    </dataValidation>
    <dataValidation type="custom" allowBlank="1" showInputMessage="1" showErrorMessage="1" errorTitle="Duplicate Entry" error="dulpicate value" sqref="F223" xr:uid="{00000000-0002-0000-0100-000076000000}">
      <formula1>COUNTIF($F224:F1073, F224)=1</formula1>
    </dataValidation>
    <dataValidation type="custom" allowBlank="1" showInputMessage="1" showErrorMessage="1" errorTitle="Duplicate Entry" error="dulpicate value" sqref="F221" xr:uid="{00000000-0002-0000-0100-000077000000}">
      <formula1>COUNTIF($F222:F1072, F222)=1</formula1>
    </dataValidation>
    <dataValidation type="custom" allowBlank="1" showInputMessage="1" showErrorMessage="1" errorTitle="Duplicate Entry" error="dulpicate value" sqref="F219" xr:uid="{00000000-0002-0000-0100-000078000000}">
      <formula1>COUNTIF($F220:F1071, F220)=1</formula1>
    </dataValidation>
    <dataValidation type="custom" allowBlank="1" showInputMessage="1" showErrorMessage="1" errorTitle="Duplicate Entry" error="dulpicate value" sqref="F217" xr:uid="{00000000-0002-0000-0100-000079000000}">
      <formula1>COUNTIF($F218:F1070, F218)=1</formula1>
    </dataValidation>
    <dataValidation type="custom" allowBlank="1" showInputMessage="1" showErrorMessage="1" errorTitle="Duplicate Entry" error="dulpicate value" sqref="F215" xr:uid="{00000000-0002-0000-0100-00007A000000}">
      <formula1>COUNTIF($F216:F1069, F216)=1</formula1>
    </dataValidation>
    <dataValidation type="custom" allowBlank="1" showInputMessage="1" showErrorMessage="1" errorTitle="Duplicate Entry" error="dulpicate value" sqref="F213" xr:uid="{00000000-0002-0000-0100-00007B000000}">
      <formula1>COUNTIF($F214:F1068, F214)=1</formula1>
    </dataValidation>
    <dataValidation type="custom" allowBlank="1" showInputMessage="1" showErrorMessage="1" errorTitle="Duplicate Entry" error="dulpicate value" sqref="F209" xr:uid="{00000000-0002-0000-0100-00007C000000}">
      <formula1>COUNTIF($F212:F1067, F212)=1</formula1>
    </dataValidation>
    <dataValidation type="custom" allowBlank="1" showInputMessage="1" showErrorMessage="1" errorTitle="Duplicate Entry" error="dulpicate value" sqref="F205" xr:uid="{00000000-0002-0000-0100-00007D000000}">
      <formula1>COUNTIF($F206:F1064, F206)=1</formula1>
    </dataValidation>
    <dataValidation type="custom" allowBlank="1" showInputMessage="1" showErrorMessage="1" errorTitle="Duplicate Entry" error="dulpicate value" sqref="F203" xr:uid="{00000000-0002-0000-0100-00007E000000}">
      <formula1>COUNTIF($F204:F1063, F204)=1</formula1>
    </dataValidation>
    <dataValidation type="custom" allowBlank="1" showInputMessage="1" showErrorMessage="1" errorTitle="Duplicate Entry" error="dulpicate value" sqref="F201" xr:uid="{00000000-0002-0000-0100-00007F000000}">
      <formula1>COUNTIF($F202:F1062, F202)=1</formula1>
    </dataValidation>
    <dataValidation type="custom" allowBlank="1" showInputMessage="1" showErrorMessage="1" errorTitle="Duplicate Entry" error="dulpicate value" sqref="F199" xr:uid="{00000000-0002-0000-0100-000080000000}">
      <formula1>COUNTIF($F200:F1061, F200)=1</formula1>
    </dataValidation>
    <dataValidation type="custom" allowBlank="1" showInputMessage="1" showErrorMessage="1" errorTitle="Duplicate Entry" error="dulpicate value" sqref="F198" xr:uid="{00000000-0002-0000-0100-000081000000}">
      <formula1>COUNTIF($F200:F1061, F200)=1</formula1>
    </dataValidation>
    <dataValidation type="custom" allowBlank="1" showInputMessage="1" showErrorMessage="1" errorTitle="Duplicate Entry" error="dulpicate value" sqref="F197" xr:uid="{00000000-0002-0000-0100-000082000000}">
      <formula1>COUNTIF($F200:F1061, F200)=1</formula1>
    </dataValidation>
    <dataValidation type="custom" allowBlank="1" showInputMessage="1" showErrorMessage="1" errorTitle="Duplicate Entry" error="dulpicate value" sqref="F195" xr:uid="{00000000-0002-0000-0100-000083000000}">
      <formula1>COUNTIF($F196:F1060, F196)=1</formula1>
    </dataValidation>
    <dataValidation type="custom" allowBlank="1" showInputMessage="1" showErrorMessage="1" errorTitle="Duplicate Entry" error="dulpicate value" sqref="F193" xr:uid="{00000000-0002-0000-0100-000084000000}">
      <formula1>COUNTIF($F194:F1059, F194)=1</formula1>
    </dataValidation>
    <dataValidation type="custom" allowBlank="1" showInputMessage="1" showErrorMessage="1" errorTitle="Duplicate Entry" error="dulpicate value" sqref="F191" xr:uid="{00000000-0002-0000-0100-000085000000}">
      <formula1>COUNTIF($F192:F1058, F192)=1</formula1>
    </dataValidation>
    <dataValidation type="custom" allowBlank="1" showInputMessage="1" showErrorMessage="1" errorTitle="Duplicate Entry" error="dulpicate value" sqref="F189" xr:uid="{00000000-0002-0000-0100-000086000000}">
      <formula1>COUNTIF($F190:F1057, F190)=1</formula1>
    </dataValidation>
    <dataValidation type="custom" allowBlank="1" showInputMessage="1" showErrorMessage="1" errorTitle="Duplicate Entry" error="dulpicate value" sqref="F187" xr:uid="{00000000-0002-0000-0100-000087000000}">
      <formula1>COUNTIF($F188:F1056, F188)=1</formula1>
    </dataValidation>
    <dataValidation type="custom" allowBlank="1" showInputMessage="1" showErrorMessage="1" errorTitle="Duplicate Entry" error="dulpicate value" sqref="F185" xr:uid="{00000000-0002-0000-0100-000088000000}">
      <formula1>COUNTIF($F186:F1055, F186)=1</formula1>
    </dataValidation>
    <dataValidation type="custom" allowBlank="1" showInputMessage="1" showErrorMessage="1" errorTitle="Duplicate Entry" error="dulpicate value" sqref="F182" xr:uid="{00000000-0002-0000-0100-000089000000}">
      <formula1>COUNTIF($F186:F1055, F186)=1</formula1>
    </dataValidation>
    <dataValidation type="custom" allowBlank="1" showInputMessage="1" showErrorMessage="1" errorTitle="Duplicate Entry" error="dulpicate value" sqref="F181" xr:uid="{00000000-0002-0000-0100-00008A000000}">
      <formula1>COUNTIF($F184:F1054, F184)=1</formula1>
    </dataValidation>
    <dataValidation type="custom" allowBlank="1" showInputMessage="1" showErrorMessage="1" errorTitle="Duplicate Entry" error="dulpicate value" sqref="F183" xr:uid="{00000000-0002-0000-0100-00008B000000}">
      <formula1>COUNTIF($F184:F1054, F184)=1</formula1>
    </dataValidation>
    <dataValidation type="custom" allowBlank="1" showInputMessage="1" showErrorMessage="1" errorTitle="Duplicate Entry" error="dulpicate value" sqref="F177" xr:uid="{00000000-0002-0000-0100-00008C000000}">
      <formula1>COUNTIF($F180:F1053, F180)=1</formula1>
    </dataValidation>
    <dataValidation type="custom" allowBlank="1" showInputMessage="1" showErrorMessage="1" errorTitle="Duplicate Entry" error="dulpicate value" sqref="F175" xr:uid="{00000000-0002-0000-0100-00008D000000}">
      <formula1>COUNTIF($F176:F1052, F176)=1</formula1>
    </dataValidation>
    <dataValidation type="custom" allowBlank="1" showInputMessage="1" showErrorMessage="1" errorTitle="Duplicate Entry" error="dulpicate value" sqref="F173" xr:uid="{00000000-0002-0000-0100-00008E000000}">
      <formula1>COUNTIF($F174:F1051, F174)=1</formula1>
    </dataValidation>
    <dataValidation type="custom" allowBlank="1" showInputMessage="1" showErrorMessage="1" errorTitle="Duplicate Entry" error="dulpicate value" sqref="F171" xr:uid="{00000000-0002-0000-0100-00008F000000}">
      <formula1>COUNTIF($F172:F1050, F172)=1</formula1>
    </dataValidation>
    <dataValidation type="custom" allowBlank="1" showInputMessage="1" showErrorMessage="1" errorTitle="Duplicate Entry" error="dulpicate value" sqref="F169" xr:uid="{00000000-0002-0000-0100-000090000000}">
      <formula1>COUNTIF($F170:F1049, F170)=1</formula1>
    </dataValidation>
    <dataValidation type="custom" allowBlank="1" showInputMessage="1" showErrorMessage="1" errorTitle="Duplicate Entry" error="dulpicate value" sqref="F167" xr:uid="{00000000-0002-0000-0100-000091000000}">
      <formula1>COUNTIF($F168:F1048, F168)=1</formula1>
    </dataValidation>
    <dataValidation type="custom" allowBlank="1" showInputMessage="1" showErrorMessage="1" errorTitle="Duplicate Entry" error="dulpicate value" sqref="F165" xr:uid="{00000000-0002-0000-0100-000092000000}">
      <formula1>COUNTIF($F166:F1047, F166)=1</formula1>
    </dataValidation>
    <dataValidation type="custom" allowBlank="1" showInputMessage="1" showErrorMessage="1" errorTitle="Duplicate Entry" error="dulpicate value" sqref="F163" xr:uid="{00000000-0002-0000-0100-000093000000}">
      <formula1>COUNTIF($F164:F1046, F164)=1</formula1>
    </dataValidation>
    <dataValidation type="custom" allowBlank="1" showInputMessage="1" showErrorMessage="1" errorTitle="Duplicate Entry" error="dulpicate value" sqref="F161" xr:uid="{00000000-0002-0000-0100-000094000000}">
      <formula1>COUNTIF($F162:F1045, F162)=1</formula1>
    </dataValidation>
    <dataValidation type="custom" allowBlank="1" showInputMessage="1" showErrorMessage="1" errorTitle="Duplicate Entry" error="dulpicate value" sqref="F159" xr:uid="{00000000-0002-0000-0100-000095000000}">
      <formula1>COUNTIF($F160:F1044, F160)=1</formula1>
    </dataValidation>
    <dataValidation type="custom" allowBlank="1" showInputMessage="1" showErrorMessage="1" errorTitle="Duplicate Entry" error="dulpicate value" sqref="F157" xr:uid="{00000000-0002-0000-0100-000096000000}">
      <formula1>COUNTIF($F158:F1043, F158)=1</formula1>
    </dataValidation>
    <dataValidation type="custom" allowBlank="1" showInputMessage="1" showErrorMessage="1" errorTitle="Duplicate Entry" error="dulpicate value" sqref="F137" xr:uid="{00000000-0002-0000-0100-000097000000}">
      <formula1>COUNTIF($F138:F1033, F138)=1</formula1>
    </dataValidation>
    <dataValidation type="custom" allowBlank="1" showInputMessage="1" showErrorMessage="1" errorTitle="Duplicate Entry" error="dulpicate value" sqref="F135" xr:uid="{00000000-0002-0000-0100-000098000000}">
      <formula1>COUNTIF($F136:F1032, F136)=1</formula1>
    </dataValidation>
    <dataValidation type="custom" allowBlank="1" showInputMessage="1" showErrorMessage="1" errorTitle="Duplicate Entry" error="dulpicate value" sqref="F133" xr:uid="{00000000-0002-0000-0100-000099000000}">
      <formula1>COUNTIF($F134:F1031, F134)=1</formula1>
    </dataValidation>
    <dataValidation type="custom" allowBlank="1" showInputMessage="1" showErrorMessage="1" errorTitle="Duplicate Entry" error="dulpicate value" sqref="F131" xr:uid="{00000000-0002-0000-0100-00009A000000}">
      <formula1>COUNTIF($F132:F1030, F132)=1</formula1>
    </dataValidation>
    <dataValidation type="custom" allowBlank="1" showInputMessage="1" showErrorMessage="1" errorTitle="Duplicate Entry" error="dulpicate value" sqref="F129" xr:uid="{00000000-0002-0000-0100-00009B000000}">
      <formula1>COUNTIF($F130:F1029, F130)=1</formula1>
    </dataValidation>
    <dataValidation type="custom" allowBlank="1" showInputMessage="1" showErrorMessage="1" errorTitle="Duplicate Entry" error="dulpicate value" sqref="F127" xr:uid="{00000000-0002-0000-0100-00009C000000}">
      <formula1>COUNTIF($F128:F1028, F128)=1</formula1>
    </dataValidation>
    <dataValidation type="custom" allowBlank="1" showInputMessage="1" showErrorMessage="1" errorTitle="Duplicate Entry" error="dulpicate value" sqref="F125" xr:uid="{00000000-0002-0000-0100-00009D000000}">
      <formula1>COUNTIF($F126:F1027, F126)=1</formula1>
    </dataValidation>
    <dataValidation type="custom" allowBlank="1" showInputMessage="1" showErrorMessage="1" errorTitle="Duplicate Entry" error="dulpicate value" sqref="F123" xr:uid="{00000000-0002-0000-0100-00009E000000}">
      <formula1>COUNTIF($F124:F1026, F124)=1</formula1>
    </dataValidation>
    <dataValidation type="custom" allowBlank="1" showInputMessage="1" showErrorMessage="1" errorTitle="Duplicate Entry" error="dulpicate value" sqref="F121" xr:uid="{00000000-0002-0000-0100-00009F000000}">
      <formula1>COUNTIF($F122:F1025, F122)=1</formula1>
    </dataValidation>
    <dataValidation type="custom" allowBlank="1" showInputMessage="1" showErrorMessage="1" errorTitle="Duplicate Entry" error="dulpicate value" sqref="F119" xr:uid="{00000000-0002-0000-0100-0000A0000000}">
      <formula1>COUNTIF($F120:F1024, F120)=1</formula1>
    </dataValidation>
    <dataValidation type="custom" allowBlank="1" showInputMessage="1" showErrorMessage="1" errorTitle="Duplicate Entry" error="dulpicate value" sqref="F115 F117" xr:uid="{00000000-0002-0000-0100-0000A1000000}">
      <formula1>COUNTIF($F116:F1022, F116)=1</formula1>
    </dataValidation>
    <dataValidation type="custom" allowBlank="1" showInputMessage="1" showErrorMessage="1" errorTitle="Duplicate Entry" error="dulpicate value" sqref="F113" xr:uid="{00000000-0002-0000-0100-0000A2000000}">
      <formula1>COUNTIF($F114:F1021, F114)=1</formula1>
    </dataValidation>
    <dataValidation type="custom" allowBlank="1" showInputMessage="1" showErrorMessage="1" errorTitle="Duplicate Entry" error="dulpicate value" sqref="F111" xr:uid="{00000000-0002-0000-0100-0000A3000000}">
      <formula1>COUNTIF($F112:F1020, F112)=1</formula1>
    </dataValidation>
    <dataValidation type="custom" allowBlank="1" showInputMessage="1" showErrorMessage="1" errorTitle="Duplicate Entry" error="dulpicate value" sqref="F109" xr:uid="{00000000-0002-0000-0100-0000A4000000}">
      <formula1>COUNTIF($F110:F1019, F110)=1</formula1>
    </dataValidation>
    <dataValidation type="custom" allowBlank="1" showInputMessage="1" showErrorMessage="1" errorTitle="Duplicate Entry" error="dulpicate value" sqref="F107" xr:uid="{00000000-0002-0000-0100-0000A5000000}">
      <formula1>COUNTIF($F108:F1018, F108)=1</formula1>
    </dataValidation>
    <dataValidation type="custom" allowBlank="1" showInputMessage="1" showErrorMessage="1" errorTitle="Duplicate Entry" error="dulpicate value" sqref="F105" xr:uid="{00000000-0002-0000-0100-0000A6000000}">
      <formula1>COUNTIF($F106:F1017, F106)=1</formula1>
    </dataValidation>
    <dataValidation type="custom" allowBlank="1" showInputMessage="1" showErrorMessage="1" errorTitle="Duplicate Entry" error="dulpicate value" sqref="F103" xr:uid="{00000000-0002-0000-0100-0000A7000000}">
      <formula1>COUNTIF($F104:F1016, F104)=1</formula1>
    </dataValidation>
    <dataValidation type="custom" allowBlank="1" showInputMessage="1" showErrorMessage="1" errorTitle="Duplicate Entry" error="dulpicate value" sqref="F101" xr:uid="{00000000-0002-0000-0100-0000A8000000}">
      <formula1>COUNTIF($F102:F1015, F102)=1</formula1>
    </dataValidation>
    <dataValidation type="custom" allowBlank="1" showInputMessage="1" showErrorMessage="1" errorTitle="Duplicate Entry" error="dulpicate value" sqref="F99" xr:uid="{00000000-0002-0000-0100-0000A9000000}">
      <formula1>COUNTIF($F100:F1014, F100)=1</formula1>
    </dataValidation>
    <dataValidation type="custom" allowBlank="1" showInputMessage="1" showErrorMessage="1" errorTitle="Duplicate Entry" error="dulpicate value" sqref="F97" xr:uid="{00000000-0002-0000-0100-0000AA000000}">
      <formula1>COUNTIF($F98:F1013, F98)=1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DCID_2.0_Release_public_June_20</vt:lpstr>
      <vt:lpstr>DCID_2.0_Release_update_Februar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Maness, Ryan (CIV)</cp:lastModifiedBy>
  <dcterms:created xsi:type="dcterms:W3CDTF">2023-02-23T21:54:37Z</dcterms:created>
  <dcterms:modified xsi:type="dcterms:W3CDTF">2023-02-23T23:19:17Z</dcterms:modified>
</cp:coreProperties>
</file>