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Github\DS-Pro\module_4\"/>
    </mc:Choice>
  </mc:AlternateContent>
  <xr:revisionPtr revIDLastSave="0" documentId="13_ncr:1_{E3DCAD21-A9BC-4FE8-A53F-A258DBD86121}" xr6:coauthVersionLast="47" xr6:coauthVersionMax="47" xr10:uidLastSave="{00000000-0000-0000-0000-000000000000}"/>
  <bookViews>
    <workbookView xWindow="-108" yWindow="-108" windowWidth="23256" windowHeight="12576" xr2:uid="{1C46EB7F-9C87-41DF-ACC5-5D714E884F6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B34" i="1"/>
  <c r="B32" i="1"/>
  <c r="C32" i="1"/>
  <c r="C30" i="1"/>
  <c r="B30" i="1"/>
  <c r="C25" i="1"/>
  <c r="B25" i="1"/>
  <c r="C29" i="1"/>
  <c r="B29" i="1"/>
  <c r="C12" i="1"/>
  <c r="C22" i="1"/>
  <c r="C21" i="1"/>
  <c r="C5" i="1"/>
  <c r="B22" i="1"/>
  <c r="B21" i="1"/>
  <c r="B12" i="1"/>
  <c r="C6" i="1"/>
  <c r="B6" i="1"/>
  <c r="B5" i="1"/>
</calcChain>
</file>

<file path=xl/sharedStrings.xml><?xml version="1.0" encoding="utf-8"?>
<sst xmlns="http://schemas.openxmlformats.org/spreadsheetml/2006/main" count="36" uniqueCount="35">
  <si>
    <t>Б737-300</t>
  </si>
  <si>
    <t>SSJ-100</t>
  </si>
  <si>
    <t>Сумма</t>
  </si>
  <si>
    <t>Тариф за посадку или высадку пассажиров</t>
  </si>
  <si>
    <t>Тариф за доставку пассажиров МАЗ - 171, Cobus</t>
  </si>
  <si>
    <t>Тарифы за предоставление экипажам ВС информации при подготовки к полёту</t>
  </si>
  <si>
    <t>Тариф за медицинский осмотр членов экипажа</t>
  </si>
  <si>
    <t>Тариф за доставку экипажа</t>
  </si>
  <si>
    <t>Тариф за обеспечение приема и выпуска ВС</t>
  </si>
  <si>
    <t>Тариф за буксировку</t>
  </si>
  <si>
    <t>Внутренняя уборка ВС (включая замену подголовников)</t>
  </si>
  <si>
    <t>Удаление мусора</t>
  </si>
  <si>
    <t>Удаление остатков бортпитания с одного ВС</t>
  </si>
  <si>
    <t>Тариф за обслуживание санузлов (туалетов) (без стоимости материалов)</t>
  </si>
  <si>
    <t>Тариф за заправку питьевой водой (без стоимости материалов)</t>
  </si>
  <si>
    <t>Тариф за подачу электроэнергии (мин)</t>
  </si>
  <si>
    <t>Тариф за кондиционирование(мин, подогрев)</t>
  </si>
  <si>
    <t>Тариф на очистку от снега и льда (без стоимости материалов)</t>
  </si>
  <si>
    <t>Тариф за обеспечение воздушного запуска авиадвигателей</t>
  </si>
  <si>
    <t>https://aaq.aero/partners/airlines/</t>
  </si>
  <si>
    <t>Рассчет расходной части на наземное обслуживание авиарейса в соответствии с тарифами аэропорта Анапы</t>
  </si>
  <si>
    <t>Тип ВС</t>
  </si>
  <si>
    <t>Сбор за взлёт-посадку (562р за тонну)</t>
  </si>
  <si>
    <t>Сбор за обеспечение авиационной безопасности (544р за тонну)</t>
  </si>
  <si>
    <t>Сбор за предоставление аэровокзального комплекса (прибывающие, убывающие)(90р/чел.)</t>
  </si>
  <si>
    <t>Тариф за обслуживание пассажиров(264р./чел.)</t>
  </si>
  <si>
    <t>стоимость топлива (руб./ч)</t>
  </si>
  <si>
    <t>средний расход в час(тн)</t>
  </si>
  <si>
    <t>средняя стоимость керосина в Анапе за 3 зимних месяца в 2017г.</t>
  </si>
  <si>
    <t>поддержание летной годности</t>
  </si>
  <si>
    <t>стоимость самолета поделенная на ресурс(для 733 - 60000 часов, для SU9 - 15000 часов)</t>
  </si>
  <si>
    <t>владение самолетом в час</t>
  </si>
  <si>
    <t>затраты на экипаж в час</t>
  </si>
  <si>
    <t>Затраты в час на будущий ремонт</t>
  </si>
  <si>
    <t>Взята максимальная взлетная масса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</si>
</sst>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aq.aero/partners/airli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82E4-CAD2-45CF-B75D-351288A26A5A}">
  <dimension ref="A1:D34"/>
  <sheetViews>
    <sheetView tabSelected="1" topLeftCell="A19" workbookViewId="0">
      <selection activeCell="D7" sqref="D7"/>
    </sheetView>
  </sheetViews>
  <sheetFormatPr defaultRowHeight="14.4" x14ac:dyDescent="0.3"/>
  <cols>
    <col min="1" max="1" width="35.44140625" customWidth="1"/>
    <col min="2" max="3" width="17.77734375" customWidth="1"/>
    <col min="4" max="4" width="44.21875" customWidth="1"/>
  </cols>
  <sheetData>
    <row r="1" spans="1:4" ht="29.4" customHeight="1" x14ac:dyDescent="0.3">
      <c r="A1" s="7" t="s">
        <v>20</v>
      </c>
      <c r="B1" s="7"/>
      <c r="C1" s="7"/>
    </row>
    <row r="2" spans="1:4" x14ac:dyDescent="0.3">
      <c r="A2" s="8" t="s">
        <v>19</v>
      </c>
      <c r="B2" s="9"/>
      <c r="C2" s="9"/>
    </row>
    <row r="3" spans="1:4" x14ac:dyDescent="0.3">
      <c r="A3" s="1"/>
      <c r="B3" s="1" t="s">
        <v>2</v>
      </c>
      <c r="C3" s="1"/>
    </row>
    <row r="4" spans="1:4" x14ac:dyDescent="0.3">
      <c r="A4" s="1" t="s">
        <v>21</v>
      </c>
      <c r="B4" t="s">
        <v>0</v>
      </c>
      <c r="C4" t="s">
        <v>1</v>
      </c>
    </row>
    <row r="5" spans="1:4" x14ac:dyDescent="0.3">
      <c r="A5" t="s">
        <v>22</v>
      </c>
      <c r="B5">
        <f>562*62</f>
        <v>34844</v>
      </c>
      <c r="C5">
        <f>562*45</f>
        <v>25290</v>
      </c>
      <c r="D5" t="s">
        <v>34</v>
      </c>
    </row>
    <row r="6" spans="1:4" ht="28.8" x14ac:dyDescent="0.3">
      <c r="A6" s="2" t="s">
        <v>23</v>
      </c>
      <c r="B6">
        <f>544*62</f>
        <v>33728</v>
      </c>
      <c r="C6">
        <f>544*45</f>
        <v>24480</v>
      </c>
      <c r="D6" t="s">
        <v>34</v>
      </c>
    </row>
    <row r="7" spans="1:4" ht="43.2" x14ac:dyDescent="0.3">
      <c r="A7" s="2" t="s">
        <v>24</v>
      </c>
      <c r="B7">
        <v>0</v>
      </c>
      <c r="C7">
        <v>0</v>
      </c>
    </row>
    <row r="8" spans="1:4" ht="28.8" x14ac:dyDescent="0.3">
      <c r="A8" s="2" t="s">
        <v>25</v>
      </c>
      <c r="B8">
        <v>0</v>
      </c>
      <c r="C8">
        <v>0</v>
      </c>
    </row>
    <row r="9" spans="1:4" ht="28.8" x14ac:dyDescent="0.3">
      <c r="A9" s="2" t="s">
        <v>3</v>
      </c>
      <c r="B9">
        <v>6360</v>
      </c>
      <c r="C9">
        <v>6360</v>
      </c>
    </row>
    <row r="10" spans="1:4" ht="28.8" x14ac:dyDescent="0.3">
      <c r="A10" s="2" t="s">
        <v>4</v>
      </c>
      <c r="B10">
        <v>8070</v>
      </c>
      <c r="C10">
        <v>8070</v>
      </c>
    </row>
    <row r="11" spans="1:4" ht="43.2" x14ac:dyDescent="0.3">
      <c r="A11" s="2" t="s">
        <v>5</v>
      </c>
      <c r="B11">
        <v>1620</v>
      </c>
      <c r="C11">
        <v>1620</v>
      </c>
    </row>
    <row r="12" spans="1:4" ht="28.8" x14ac:dyDescent="0.3">
      <c r="A12" s="3" t="s">
        <v>6</v>
      </c>
      <c r="B12">
        <f>312*4</f>
        <v>1248</v>
      </c>
      <c r="C12">
        <f>312*4</f>
        <v>1248</v>
      </c>
    </row>
    <row r="13" spans="1:4" x14ac:dyDescent="0.3">
      <c r="A13" s="4" t="s">
        <v>7</v>
      </c>
      <c r="B13">
        <v>2430</v>
      </c>
      <c r="C13">
        <v>2430</v>
      </c>
    </row>
    <row r="14" spans="1:4" ht="28.8" x14ac:dyDescent="0.3">
      <c r="A14" s="2" t="s">
        <v>8</v>
      </c>
      <c r="B14">
        <v>10500</v>
      </c>
      <c r="C14">
        <v>10500</v>
      </c>
    </row>
    <row r="15" spans="1:4" x14ac:dyDescent="0.3">
      <c r="A15" t="s">
        <v>9</v>
      </c>
      <c r="B15">
        <v>10860</v>
      </c>
      <c r="C15">
        <v>10860</v>
      </c>
    </row>
    <row r="16" spans="1:4" ht="28.8" x14ac:dyDescent="0.3">
      <c r="A16" s="2" t="s">
        <v>10</v>
      </c>
      <c r="B16">
        <v>8310</v>
      </c>
      <c r="C16">
        <v>8310</v>
      </c>
    </row>
    <row r="17" spans="1:4" x14ac:dyDescent="0.3">
      <c r="A17" t="s">
        <v>11</v>
      </c>
      <c r="B17">
        <v>1428</v>
      </c>
      <c r="C17">
        <v>1428</v>
      </c>
    </row>
    <row r="18" spans="1:4" ht="28.8" x14ac:dyDescent="0.3">
      <c r="A18" s="2" t="s">
        <v>12</v>
      </c>
      <c r="B18">
        <v>2028</v>
      </c>
      <c r="C18">
        <v>2028</v>
      </c>
    </row>
    <row r="19" spans="1:4" ht="28.8" x14ac:dyDescent="0.3">
      <c r="A19" s="2" t="s">
        <v>13</v>
      </c>
      <c r="B19">
        <v>13080</v>
      </c>
      <c r="C19">
        <v>13080</v>
      </c>
    </row>
    <row r="20" spans="1:4" ht="28.8" x14ac:dyDescent="0.3">
      <c r="A20" s="2" t="s">
        <v>14</v>
      </c>
      <c r="B20">
        <v>5400</v>
      </c>
      <c r="C20">
        <v>5400</v>
      </c>
    </row>
    <row r="21" spans="1:4" x14ac:dyDescent="0.3">
      <c r="A21" t="s">
        <v>15</v>
      </c>
      <c r="B21">
        <f>30*240</f>
        <v>7200</v>
      </c>
      <c r="C21">
        <f>30*240</f>
        <v>7200</v>
      </c>
    </row>
    <row r="22" spans="1:4" ht="28.8" x14ac:dyDescent="0.3">
      <c r="A22" s="2" t="s">
        <v>16</v>
      </c>
      <c r="B22">
        <f>300*30</f>
        <v>9000</v>
      </c>
      <c r="C22">
        <f>300*30</f>
        <v>9000</v>
      </c>
    </row>
    <row r="23" spans="1:4" ht="28.8" x14ac:dyDescent="0.3">
      <c r="A23" s="2" t="s">
        <v>17</v>
      </c>
      <c r="B23">
        <v>39000</v>
      </c>
      <c r="C23">
        <v>39000</v>
      </c>
    </row>
    <row r="24" spans="1:4" ht="28.8" x14ac:dyDescent="0.3">
      <c r="A24" s="2" t="s">
        <v>18</v>
      </c>
      <c r="B24">
        <v>33000</v>
      </c>
      <c r="C24">
        <v>33000</v>
      </c>
    </row>
    <row r="25" spans="1:4" x14ac:dyDescent="0.3">
      <c r="A25" s="2"/>
      <c r="B25">
        <f>SUM(B5:B24)*2</f>
        <v>456212</v>
      </c>
      <c r="C25">
        <f>SUM(C5:C24)*2</f>
        <v>418608</v>
      </c>
    </row>
    <row r="26" spans="1:4" x14ac:dyDescent="0.3">
      <c r="A26" s="2"/>
    </row>
    <row r="27" spans="1:4" x14ac:dyDescent="0.3">
      <c r="A27" s="2" t="s">
        <v>27</v>
      </c>
      <c r="B27" s="6">
        <v>2.6</v>
      </c>
      <c r="C27" s="6">
        <v>1.7</v>
      </c>
    </row>
    <row r="28" spans="1:4" ht="28.8" x14ac:dyDescent="0.3">
      <c r="A28" s="2" t="s">
        <v>28</v>
      </c>
      <c r="B28">
        <v>42697</v>
      </c>
      <c r="C28">
        <v>42697</v>
      </c>
    </row>
    <row r="29" spans="1:4" x14ac:dyDescent="0.3">
      <c r="A29" s="2" t="s">
        <v>26</v>
      </c>
      <c r="B29" s="5">
        <f>B27*B28</f>
        <v>111012.2</v>
      </c>
      <c r="C29" s="5">
        <f>C27*C28</f>
        <v>72584.899999999994</v>
      </c>
    </row>
    <row r="30" spans="1:4" x14ac:dyDescent="0.3">
      <c r="A30" s="2" t="s">
        <v>29</v>
      </c>
      <c r="B30">
        <f>350*66</f>
        <v>23100</v>
      </c>
      <c r="C30">
        <f>980*59</f>
        <v>57820</v>
      </c>
      <c r="D30" t="s">
        <v>33</v>
      </c>
    </row>
    <row r="31" spans="1:4" x14ac:dyDescent="0.3">
      <c r="A31" s="2" t="s">
        <v>32</v>
      </c>
      <c r="B31">
        <v>9450</v>
      </c>
      <c r="C31">
        <v>8450</v>
      </c>
    </row>
    <row r="32" spans="1:4" ht="28.8" x14ac:dyDescent="0.3">
      <c r="A32" s="2" t="s">
        <v>31</v>
      </c>
      <c r="B32">
        <f>1666*59</f>
        <v>98294</v>
      </c>
      <c r="C32">
        <f>2000*59</f>
        <v>118000</v>
      </c>
      <c r="D32" s="2" t="s">
        <v>30</v>
      </c>
    </row>
    <row r="34" spans="2:3" x14ac:dyDescent="0.3">
      <c r="B34">
        <f>SUM(B30:B32)</f>
        <v>130844</v>
      </c>
      <c r="C34">
        <f>SUM(C30:C32)</f>
        <v>184270</v>
      </c>
    </row>
  </sheetData>
  <mergeCells count="2">
    <mergeCell ref="A1:C1"/>
    <mergeCell ref="A2:C2"/>
  </mergeCells>
  <hyperlinks>
    <hyperlink ref="A2" r:id="rId1" xr:uid="{0BB646C2-D564-45D0-9346-30EF9A6EE8D6}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Попов</dc:creator>
  <cp:lastModifiedBy>Дмитрий Попов</cp:lastModifiedBy>
  <dcterms:created xsi:type="dcterms:W3CDTF">2021-11-17T12:06:11Z</dcterms:created>
  <dcterms:modified xsi:type="dcterms:W3CDTF">2021-11-26T21:42:01Z</dcterms:modified>
</cp:coreProperties>
</file>